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1460" windowHeight="5445" activeTab="3"/>
  </bookViews>
  <sheets>
    <sheet name="Sintetico&amp;Indicatori" sheetId="1" r:id="rId1"/>
    <sheet name="RiclassificazioneIntermedia" sheetId="11" r:id="rId2"/>
    <sheet name="Istruzioni" sheetId="16" r:id="rId3"/>
    <sheet name="BilanciCEE" sheetId="8" r:id="rId4"/>
  </sheets>
  <definedNames>
    <definedName name="Codici">#REF!</definedName>
  </definedNames>
  <calcPr calcId="145621"/>
</workbook>
</file>

<file path=xl/calcChain.xml><?xml version="1.0" encoding="utf-8"?>
<calcChain xmlns="http://schemas.openxmlformats.org/spreadsheetml/2006/main">
  <c r="C46" i="1" l="1"/>
  <c r="L28" i="1" l="1"/>
  <c r="J28" i="1"/>
  <c r="H28" i="1"/>
  <c r="F28" i="1"/>
  <c r="D28" i="1"/>
  <c r="C4" i="1"/>
  <c r="C6" i="1"/>
  <c r="C10" i="1"/>
  <c r="C11" i="1"/>
  <c r="C12" i="1"/>
  <c r="F4" i="11"/>
  <c r="G66" i="8"/>
  <c r="G65" i="8"/>
  <c r="G31" i="8"/>
  <c r="G30" i="8"/>
  <c r="K65" i="8"/>
  <c r="H18" i="11"/>
  <c r="K3" i="1" s="1"/>
  <c r="H12" i="11"/>
  <c r="K23" i="1" s="1"/>
  <c r="H11" i="11"/>
  <c r="K22" i="1" s="1"/>
  <c r="K45" i="1" s="1"/>
  <c r="H9" i="11"/>
  <c r="K20" i="1" s="1"/>
  <c r="H3" i="11"/>
  <c r="H4" i="11"/>
  <c r="H6" i="11"/>
  <c r="K17" i="1" s="1"/>
  <c r="K44" i="1" s="1"/>
  <c r="H7" i="11"/>
  <c r="K18" i="1" s="1"/>
  <c r="K4" i="1"/>
  <c r="K6" i="1"/>
  <c r="K10" i="1"/>
  <c r="K11" i="1"/>
  <c r="K12" i="1"/>
  <c r="H19" i="11"/>
  <c r="H21" i="11"/>
  <c r="K8" i="1" s="1"/>
  <c r="H23" i="11"/>
  <c r="H25" i="11"/>
  <c r="H26" i="11"/>
  <c r="H27" i="11"/>
  <c r="K66" i="8"/>
  <c r="K67" i="8" s="1"/>
  <c r="K30" i="8"/>
  <c r="G11" i="11"/>
  <c r="I22" i="1" s="1"/>
  <c r="F11" i="11"/>
  <c r="G22" i="1" s="1"/>
  <c r="E11" i="11"/>
  <c r="E22" i="1" s="1"/>
  <c r="D11" i="11"/>
  <c r="C22" i="1" s="1"/>
  <c r="C45" i="1" s="1"/>
  <c r="E2" i="11"/>
  <c r="E17" i="11" s="1"/>
  <c r="I2" i="8"/>
  <c r="F2" i="11" s="1"/>
  <c r="F17" i="11" s="1"/>
  <c r="D2" i="11"/>
  <c r="D17" i="11"/>
  <c r="G18" i="11"/>
  <c r="I3" i="1" s="1"/>
  <c r="G19" i="11"/>
  <c r="G21" i="11"/>
  <c r="I8" i="1" s="1"/>
  <c r="J8" i="1" s="1"/>
  <c r="G23" i="11"/>
  <c r="G25" i="11"/>
  <c r="G26" i="11"/>
  <c r="G27" i="11"/>
  <c r="F18" i="11"/>
  <c r="G3" i="1" s="1"/>
  <c r="F19" i="11"/>
  <c r="F21" i="11"/>
  <c r="G8" i="1" s="1"/>
  <c r="H8" i="1" s="1"/>
  <c r="F23" i="11"/>
  <c r="F25" i="11"/>
  <c r="F26" i="11"/>
  <c r="F27" i="11"/>
  <c r="E18" i="11"/>
  <c r="E19" i="11"/>
  <c r="E21" i="11"/>
  <c r="E8" i="1" s="1"/>
  <c r="E23" i="11"/>
  <c r="E25" i="11"/>
  <c r="E26" i="11"/>
  <c r="E27" i="11"/>
  <c r="D18" i="11"/>
  <c r="C3" i="1" s="1"/>
  <c r="D19" i="11"/>
  <c r="D21" i="11"/>
  <c r="C8" i="1" s="1"/>
  <c r="D23" i="11"/>
  <c r="D25" i="11"/>
  <c r="D26" i="11"/>
  <c r="D27" i="11"/>
  <c r="G12" i="11"/>
  <c r="I23" i="1" s="1"/>
  <c r="F12" i="11"/>
  <c r="E12" i="11"/>
  <c r="E13" i="11" s="1"/>
  <c r="D12" i="11"/>
  <c r="C23" i="1" s="1"/>
  <c r="D14" i="11"/>
  <c r="C25" i="1" s="1"/>
  <c r="G3" i="11"/>
  <c r="G4" i="11"/>
  <c r="G6" i="11"/>
  <c r="I17" i="1" s="1"/>
  <c r="G7" i="11"/>
  <c r="I18" i="1" s="1"/>
  <c r="F3" i="11"/>
  <c r="F5" i="11" s="1"/>
  <c r="G16" i="1" s="1"/>
  <c r="F6" i="11"/>
  <c r="G17" i="1" s="1"/>
  <c r="F7" i="11"/>
  <c r="G18" i="1" s="1"/>
  <c r="F9" i="11"/>
  <c r="G20" i="1" s="1"/>
  <c r="E3" i="11"/>
  <c r="E4" i="11"/>
  <c r="E6" i="11"/>
  <c r="E17" i="1" s="1"/>
  <c r="E7" i="11"/>
  <c r="E18" i="1" s="1"/>
  <c r="E9" i="11"/>
  <c r="E20" i="1" s="1"/>
  <c r="D3" i="11"/>
  <c r="D4" i="11"/>
  <c r="D6" i="11"/>
  <c r="C17" i="1" s="1"/>
  <c r="D7" i="11"/>
  <c r="C18" i="1" s="1"/>
  <c r="D9" i="11"/>
  <c r="C20" i="1" s="1"/>
  <c r="H35" i="8"/>
  <c r="G35" i="8"/>
  <c r="E2" i="1"/>
  <c r="E15" i="1" s="1"/>
  <c r="E28" i="1" s="1"/>
  <c r="G2" i="1"/>
  <c r="G15" i="1" s="1"/>
  <c r="G28" i="1" s="1"/>
  <c r="C2" i="1"/>
  <c r="C15" i="1" s="1"/>
  <c r="C28" i="1" s="1"/>
  <c r="E6" i="1"/>
  <c r="G6" i="1"/>
  <c r="I6" i="1"/>
  <c r="E4" i="1"/>
  <c r="G4" i="1"/>
  <c r="I4" i="1"/>
  <c r="G10" i="1"/>
  <c r="G11" i="1"/>
  <c r="H11" i="1" s="1"/>
  <c r="G12" i="1"/>
  <c r="I10" i="1"/>
  <c r="I11" i="1"/>
  <c r="I12" i="1"/>
  <c r="I30" i="8"/>
  <c r="H30" i="8"/>
  <c r="H31" i="8"/>
  <c r="J65" i="8"/>
  <c r="J66" i="8"/>
  <c r="I65" i="8"/>
  <c r="I66" i="8"/>
  <c r="H65" i="8"/>
  <c r="H66" i="8"/>
  <c r="E10" i="1"/>
  <c r="E11" i="1"/>
  <c r="E12" i="1"/>
  <c r="G9" i="11"/>
  <c r="I20" i="1" s="1"/>
  <c r="J30" i="8"/>
  <c r="E14" i="11"/>
  <c r="E25" i="1" s="1"/>
  <c r="F14" i="11"/>
  <c r="G25" i="1" s="1"/>
  <c r="I31" i="8"/>
  <c r="G14" i="11"/>
  <c r="I25" i="1" s="1"/>
  <c r="G23" i="1"/>
  <c r="H32" i="8" l="1"/>
  <c r="G32" i="8"/>
  <c r="F13" i="11"/>
  <c r="G5" i="11"/>
  <c r="I16" i="1" s="1"/>
  <c r="I19" i="1" s="1"/>
  <c r="H5" i="11"/>
  <c r="K16" i="1" s="1"/>
  <c r="K19" i="1" s="1"/>
  <c r="K33" i="1" s="1"/>
  <c r="C5" i="1"/>
  <c r="C7" i="1" s="1"/>
  <c r="C9" i="1" s="1"/>
  <c r="C13" i="1" s="1"/>
  <c r="J67" i="8"/>
  <c r="J68" i="8" s="1"/>
  <c r="H20" i="11"/>
  <c r="H22" i="11" s="1"/>
  <c r="H24" i="11" s="1"/>
  <c r="H28" i="11" s="1"/>
  <c r="K42" i="1"/>
  <c r="K43" i="1" s="1"/>
  <c r="K46" i="1" s="1"/>
  <c r="F15" i="11"/>
  <c r="I32" i="8"/>
  <c r="H67" i="8"/>
  <c r="E47" i="1" s="1"/>
  <c r="I67" i="8"/>
  <c r="I68" i="8" s="1"/>
  <c r="G20" i="11"/>
  <c r="G22" i="11" s="1"/>
  <c r="G67" i="8"/>
  <c r="G13" i="11"/>
  <c r="H13" i="11"/>
  <c r="J3" i="1"/>
  <c r="J4" i="1"/>
  <c r="J6" i="1"/>
  <c r="K24" i="1"/>
  <c r="K40" i="1" s="1"/>
  <c r="I42" i="1"/>
  <c r="I43" i="1" s="1"/>
  <c r="D20" i="11"/>
  <c r="D22" i="11" s="1"/>
  <c r="D24" i="11" s="1"/>
  <c r="D28" i="11" s="1"/>
  <c r="E20" i="11"/>
  <c r="E22" i="11" s="1"/>
  <c r="E24" i="11" s="1"/>
  <c r="E28" i="11" s="1"/>
  <c r="F20" i="11"/>
  <c r="F22" i="11" s="1"/>
  <c r="F24" i="11" s="1"/>
  <c r="F28" i="11" s="1"/>
  <c r="G45" i="1"/>
  <c r="G24" i="1"/>
  <c r="G40" i="1" s="1"/>
  <c r="L4" i="1"/>
  <c r="L3" i="1"/>
  <c r="G24" i="11"/>
  <c r="G28" i="11" s="1"/>
  <c r="L6" i="1"/>
  <c r="G15" i="11"/>
  <c r="G8" i="11"/>
  <c r="G10" i="11" s="1"/>
  <c r="E32" i="1"/>
  <c r="E15" i="11"/>
  <c r="I31" i="1"/>
  <c r="H8" i="11"/>
  <c r="H10" i="11" s="1"/>
  <c r="L11" i="1"/>
  <c r="J11" i="1"/>
  <c r="L10" i="1"/>
  <c r="E23" i="1"/>
  <c r="E31" i="1" s="1"/>
  <c r="D5" i="11"/>
  <c r="D8" i="11" s="1"/>
  <c r="D10" i="11" s="1"/>
  <c r="E5" i="11"/>
  <c r="E8" i="11" s="1"/>
  <c r="E10" i="11" s="1"/>
  <c r="J12" i="1"/>
  <c r="J10" i="1"/>
  <c r="L12" i="1"/>
  <c r="K5" i="1"/>
  <c r="F8" i="11"/>
  <c r="F10" i="11" s="1"/>
  <c r="E3" i="1"/>
  <c r="E42" i="1" s="1"/>
  <c r="E43" i="1" s="1"/>
  <c r="D13" i="11"/>
  <c r="D15" i="11" s="1"/>
  <c r="I5" i="1"/>
  <c r="I7" i="1" s="1"/>
  <c r="I35" i="8"/>
  <c r="L8" i="1"/>
  <c r="H14" i="11"/>
  <c r="K31" i="8"/>
  <c r="K32" i="8" s="1"/>
  <c r="G32" i="1"/>
  <c r="G31" i="1"/>
  <c r="C42" i="1"/>
  <c r="C43" i="1" s="1"/>
  <c r="I44" i="1"/>
  <c r="C31" i="1"/>
  <c r="C24" i="1"/>
  <c r="D11" i="1"/>
  <c r="D4" i="1"/>
  <c r="D12" i="1"/>
  <c r="D6" i="1"/>
  <c r="D8" i="1"/>
  <c r="C44" i="1"/>
  <c r="D10" i="1"/>
  <c r="D3" i="1"/>
  <c r="H4" i="1"/>
  <c r="H3" i="1"/>
  <c r="H10" i="1"/>
  <c r="H6" i="1"/>
  <c r="G42" i="1"/>
  <c r="G43" i="1" s="1"/>
  <c r="G5" i="1"/>
  <c r="E45" i="1"/>
  <c r="G44" i="1"/>
  <c r="H12" i="1"/>
  <c r="I32" i="1"/>
  <c r="C16" i="1"/>
  <c r="G19" i="1"/>
  <c r="C32" i="1"/>
  <c r="I45" i="1"/>
  <c r="I24" i="1"/>
  <c r="K47" i="1"/>
  <c r="L47" i="1" s="1"/>
  <c r="K68" i="8"/>
  <c r="G68" i="8"/>
  <c r="J31" i="8"/>
  <c r="J32" i="8" s="1"/>
  <c r="J2" i="8"/>
  <c r="C47" i="1" l="1"/>
  <c r="D47" i="1" s="1"/>
  <c r="C14" i="1"/>
  <c r="G29" i="1"/>
  <c r="E24" i="1"/>
  <c r="E29" i="1" s="1"/>
  <c r="F12" i="1"/>
  <c r="H68" i="8"/>
  <c r="J5" i="1"/>
  <c r="D5" i="1"/>
  <c r="I47" i="1"/>
  <c r="J47" i="1" s="1"/>
  <c r="D7" i="1"/>
  <c r="K36" i="1"/>
  <c r="G47" i="1"/>
  <c r="H47" i="1" s="1"/>
  <c r="G26" i="1"/>
  <c r="I35" i="1"/>
  <c r="I33" i="1"/>
  <c r="I36" i="1"/>
  <c r="I21" i="1"/>
  <c r="J19" i="1" s="1"/>
  <c r="I34" i="1"/>
  <c r="E16" i="1"/>
  <c r="E19" i="1" s="1"/>
  <c r="F10" i="1"/>
  <c r="F4" i="1"/>
  <c r="E5" i="1"/>
  <c r="F3" i="1"/>
  <c r="E44" i="1"/>
  <c r="E46" i="1" s="1"/>
  <c r="K7" i="1"/>
  <c r="L5" i="1"/>
  <c r="K35" i="1"/>
  <c r="K21" i="1"/>
  <c r="F8" i="1"/>
  <c r="F47" i="1"/>
  <c r="F11" i="1"/>
  <c r="K34" i="1"/>
  <c r="J7" i="1"/>
  <c r="I9" i="1"/>
  <c r="F6" i="1"/>
  <c r="K2" i="8"/>
  <c r="G2" i="11"/>
  <c r="G17" i="11" s="1"/>
  <c r="J35" i="8"/>
  <c r="I2" i="1"/>
  <c r="I15" i="1" s="1"/>
  <c r="I28" i="1" s="1"/>
  <c r="I40" i="1"/>
  <c r="I29" i="1"/>
  <c r="G36" i="1"/>
  <c r="G35" i="1"/>
  <c r="G21" i="1"/>
  <c r="G33" i="1"/>
  <c r="G34" i="1"/>
  <c r="C19" i="1"/>
  <c r="I26" i="1"/>
  <c r="C39" i="1"/>
  <c r="D9" i="1"/>
  <c r="H5" i="1"/>
  <c r="G7" i="1"/>
  <c r="C26" i="1"/>
  <c r="C40" i="1"/>
  <c r="C29" i="1"/>
  <c r="E40" i="1"/>
  <c r="G46" i="1"/>
  <c r="I46" i="1"/>
  <c r="K25" i="1"/>
  <c r="H15" i="11"/>
  <c r="E26" i="1" l="1"/>
  <c r="J22" i="1"/>
  <c r="I30" i="1"/>
  <c r="J16" i="1"/>
  <c r="J20" i="1"/>
  <c r="H26" i="1"/>
  <c r="J18" i="1"/>
  <c r="J21" i="1"/>
  <c r="J23" i="1"/>
  <c r="J25" i="1"/>
  <c r="J26" i="1"/>
  <c r="J24" i="1"/>
  <c r="J17" i="1"/>
  <c r="I13" i="1"/>
  <c r="J9" i="1"/>
  <c r="I39" i="1"/>
  <c r="I38" i="1"/>
  <c r="I41" i="1" s="1"/>
  <c r="L17" i="1"/>
  <c r="L21" i="1"/>
  <c r="L20" i="1"/>
  <c r="L22" i="1"/>
  <c r="L16" i="1"/>
  <c r="L18" i="1"/>
  <c r="L24" i="1"/>
  <c r="L23" i="1"/>
  <c r="L19" i="1"/>
  <c r="K30" i="1"/>
  <c r="E7" i="1"/>
  <c r="F5" i="1"/>
  <c r="E33" i="1"/>
  <c r="E21" i="1"/>
  <c r="E36" i="1"/>
  <c r="E34" i="1"/>
  <c r="E35" i="1"/>
  <c r="F19" i="1"/>
  <c r="L7" i="1"/>
  <c r="K9" i="1"/>
  <c r="G9" i="1"/>
  <c r="H7" i="1"/>
  <c r="C37" i="1"/>
  <c r="D13" i="1"/>
  <c r="C36" i="1"/>
  <c r="C35" i="1"/>
  <c r="C34" i="1"/>
  <c r="C33" i="1"/>
  <c r="C21" i="1"/>
  <c r="H21" i="1"/>
  <c r="H20" i="1"/>
  <c r="H18" i="1"/>
  <c r="H16" i="1"/>
  <c r="H22" i="1"/>
  <c r="G30" i="1"/>
  <c r="H24" i="1"/>
  <c r="H23" i="1"/>
  <c r="H25" i="1"/>
  <c r="H17" i="1"/>
  <c r="K32" i="1"/>
  <c r="K31" i="1"/>
  <c r="L25" i="1"/>
  <c r="K26" i="1"/>
  <c r="L26" i="1" s="1"/>
  <c r="K29" i="1"/>
  <c r="H19" i="1"/>
  <c r="K2" i="1"/>
  <c r="K15" i="1" s="1"/>
  <c r="K28" i="1" s="1"/>
  <c r="H2" i="11"/>
  <c r="H17" i="11" s="1"/>
  <c r="K35" i="8"/>
  <c r="K39" i="1" l="1"/>
  <c r="K13" i="1"/>
  <c r="L9" i="1"/>
  <c r="K38" i="1"/>
  <c r="K41" i="1" s="1"/>
  <c r="F21" i="1"/>
  <c r="F20" i="1"/>
  <c r="F25" i="1"/>
  <c r="F17" i="1"/>
  <c r="F23" i="1"/>
  <c r="F22" i="1"/>
  <c r="F18" i="1"/>
  <c r="F24" i="1"/>
  <c r="E30" i="1"/>
  <c r="F16" i="1"/>
  <c r="F7" i="1"/>
  <c r="E9" i="1"/>
  <c r="J13" i="1"/>
  <c r="I37" i="1"/>
  <c r="F26" i="1"/>
  <c r="D17" i="1"/>
  <c r="D22" i="1"/>
  <c r="D21" i="1"/>
  <c r="D20" i="1"/>
  <c r="D18" i="1"/>
  <c r="D23" i="1"/>
  <c r="C30" i="1"/>
  <c r="D25" i="1"/>
  <c r="D16" i="1"/>
  <c r="C38" i="1"/>
  <c r="C41" i="1" s="1"/>
  <c r="D24" i="1"/>
  <c r="G39" i="1"/>
  <c r="G38" i="1"/>
  <c r="G41" i="1" s="1"/>
  <c r="G13" i="1"/>
  <c r="H9" i="1"/>
  <c r="D19" i="1"/>
  <c r="D26" i="1"/>
  <c r="E13" i="1" l="1"/>
  <c r="E38" i="1"/>
  <c r="E41" i="1" s="1"/>
  <c r="E39" i="1"/>
  <c r="F9" i="1"/>
  <c r="L13" i="1"/>
  <c r="K37" i="1"/>
  <c r="G37" i="1"/>
  <c r="H13" i="1"/>
  <c r="E37" i="1" l="1"/>
  <c r="F13" i="1"/>
</calcChain>
</file>

<file path=xl/sharedStrings.xml><?xml version="1.0" encoding="utf-8"?>
<sst xmlns="http://schemas.openxmlformats.org/spreadsheetml/2006/main" count="398" uniqueCount="230">
  <si>
    <t>OF</t>
  </si>
  <si>
    <t>Oneri finanziari</t>
  </si>
  <si>
    <t>F</t>
  </si>
  <si>
    <t>Risultato operativo</t>
  </si>
  <si>
    <t>+/- Risultato gestione non caratteristica</t>
  </si>
  <si>
    <t>RO</t>
  </si>
  <si>
    <t>GS</t>
  </si>
  <si>
    <t>Imposte e tasse</t>
  </si>
  <si>
    <t>Risultato netto</t>
  </si>
  <si>
    <t>IT</t>
  </si>
  <si>
    <t>RN</t>
  </si>
  <si>
    <t>%</t>
  </si>
  <si>
    <t>CONTO ECONOMICO</t>
  </si>
  <si>
    <t>STATO PATRIMONIALE</t>
  </si>
  <si>
    <t>Crediti</t>
  </si>
  <si>
    <t>Rimanenze</t>
  </si>
  <si>
    <t>C</t>
  </si>
  <si>
    <t>M</t>
  </si>
  <si>
    <t>AC</t>
  </si>
  <si>
    <t>Attività correnti</t>
  </si>
  <si>
    <t>AI</t>
  </si>
  <si>
    <t>Immobilizzazioni</t>
  </si>
  <si>
    <t>K</t>
  </si>
  <si>
    <t>Capitale investito</t>
  </si>
  <si>
    <t>Debiti a breve</t>
  </si>
  <si>
    <t>DB</t>
  </si>
  <si>
    <t>DL</t>
  </si>
  <si>
    <t>CT</t>
  </si>
  <si>
    <t>Capitale di terzi</t>
  </si>
  <si>
    <t>Debiti a medio/lungo termine</t>
  </si>
  <si>
    <t>CN</t>
  </si>
  <si>
    <t>Mezzi propri</t>
  </si>
  <si>
    <t>Totale fonti</t>
  </si>
  <si>
    <t>+</t>
  </si>
  <si>
    <t>CT/CN</t>
  </si>
  <si>
    <t>F/K</t>
  </si>
  <si>
    <t>(DL+CN)/AI</t>
  </si>
  <si>
    <t>CN/AI</t>
  </si>
  <si>
    <t>AC/DB</t>
  </si>
  <si>
    <t>AC-DB</t>
  </si>
  <si>
    <t>(AC-M)/DB</t>
  </si>
  <si>
    <t>(AC-M)-DB</t>
  </si>
  <si>
    <t>(RN/CN)100</t>
  </si>
  <si>
    <t>(OF/CT)100</t>
  </si>
  <si>
    <t>ROI/ROD</t>
  </si>
  <si>
    <t>F/M</t>
  </si>
  <si>
    <t>(C/F)365</t>
  </si>
  <si>
    <t>-</t>
  </si>
  <si>
    <t>(M/F)365</t>
  </si>
  <si>
    <t>(RO/K)100</t>
  </si>
  <si>
    <t>(RO/F)/100</t>
  </si>
  <si>
    <t>SP</t>
  </si>
  <si>
    <t>A</t>
  </si>
  <si>
    <t>Crediti verso soci per versamenti ancora dovuti</t>
  </si>
  <si>
    <t>B</t>
  </si>
  <si>
    <t>I</t>
  </si>
  <si>
    <t>Immobilizzazioni immateriali</t>
  </si>
  <si>
    <t>Fondi</t>
  </si>
  <si>
    <t>Immobilizzazioni materiali</t>
  </si>
  <si>
    <t>Immobilizzazioni finanziarie</t>
  </si>
  <si>
    <t>II</t>
  </si>
  <si>
    <t>&lt;12</t>
  </si>
  <si>
    <t>Attivo circolante</t>
  </si>
  <si>
    <t>Crediti entro 12mm</t>
  </si>
  <si>
    <t>&gt;12</t>
  </si>
  <si>
    <t>Crediti oltre 12mm</t>
  </si>
  <si>
    <t>III</t>
  </si>
  <si>
    <t>Attività finanziarie che non costituiscono immobilizzazioni</t>
  </si>
  <si>
    <t>IV</t>
  </si>
  <si>
    <t>Disponibilità liquide</t>
  </si>
  <si>
    <t>D</t>
  </si>
  <si>
    <t>Ratei e risconti</t>
  </si>
  <si>
    <t>Patrimonio netto</t>
  </si>
  <si>
    <t>Capitale</t>
  </si>
  <si>
    <t>Riserva da sovrapprezzo azioni</t>
  </si>
  <si>
    <t>Riserva di rivalutazione</t>
  </si>
  <si>
    <t>Riserva legale</t>
  </si>
  <si>
    <t>V</t>
  </si>
  <si>
    <t>Riserva per azioni proprie in portafoglio</t>
  </si>
  <si>
    <t>VI</t>
  </si>
  <si>
    <t>Riserve statutarie</t>
  </si>
  <si>
    <t>VII</t>
  </si>
  <si>
    <t>Altre riserve</t>
  </si>
  <si>
    <t>VIII</t>
  </si>
  <si>
    <t>Utili (perdite) portati a nuovo</t>
  </si>
  <si>
    <t>IX</t>
  </si>
  <si>
    <t>Utile (perdita) dell'esercizio</t>
  </si>
  <si>
    <t>Fondi per rischi e oneri</t>
  </si>
  <si>
    <t>Trattamento di fine rapporto lavoro subordinato</t>
  </si>
  <si>
    <t>Debiti</t>
  </si>
  <si>
    <t>Debiti entro 12mm</t>
  </si>
  <si>
    <t>Debiti oltre 12mm</t>
  </si>
  <si>
    <t>E</t>
  </si>
  <si>
    <t>ATTIVO</t>
  </si>
  <si>
    <t>PASSIVO</t>
  </si>
  <si>
    <t>CE</t>
  </si>
  <si>
    <t>Ricavi delle vendite e delle prestazioni</t>
  </si>
  <si>
    <t>Variazione dei lavori in corso su ordinazione</t>
  </si>
  <si>
    <t>Incrementi di immobilizzazioni per lavori interni</t>
  </si>
  <si>
    <t>Altri ricavi e proventi</t>
  </si>
  <si>
    <t>Per materie prime, sussidiarie, di consumo e merci</t>
  </si>
  <si>
    <t>Per servizi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</si>
  <si>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</si>
  <si>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</si>
  <si>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</si>
  <si>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</si>
  <si>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</si>
  <si>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quiescienza e simili</t>
  </si>
  <si>
    <t>Altri costi</t>
  </si>
  <si>
    <t>Ammortamenti e svalutazioni</t>
  </si>
  <si>
    <t>Ammortamento delle immobilizzazioni immateriali</t>
  </si>
  <si>
    <t>Ammortamento delle immobilizzazioni materiali</t>
  </si>
  <si>
    <t>Altre svalutazoni delle immobilizzazioni</t>
  </si>
  <si>
    <t>SvalutazIone dei crediti compresi nell'attivo circolante e delle disponibilità liquide</t>
  </si>
  <si>
    <t>Variazione delle rimanenze di materie prime, sussidiarie, di consumo e merci</t>
  </si>
  <si>
    <t>Accantonamento per rischi</t>
  </si>
  <si>
    <t>Altri accantonamenti</t>
  </si>
  <si>
    <t>Oneri diversi di gestione</t>
  </si>
  <si>
    <t>Proventi da partecipazione</t>
  </si>
  <si>
    <t>Altri proventi finanziari</t>
  </si>
  <si>
    <t>Interessi ed altri oneri finanziari</t>
  </si>
  <si>
    <t>Rivalutazioni</t>
  </si>
  <si>
    <t>Svalutazioni</t>
  </si>
  <si>
    <t>Proventi</t>
  </si>
  <si>
    <t>Oneri</t>
  </si>
  <si>
    <t>Imposte sul reddito dell'esercizio</t>
  </si>
  <si>
    <t>RICAVI</t>
  </si>
  <si>
    <t>COSTI</t>
  </si>
  <si>
    <t>RISULTATO</t>
  </si>
  <si>
    <t>STATO PATRIMONIALE RICLASSIFICATO</t>
  </si>
  <si>
    <t>Li</t>
  </si>
  <si>
    <t>Liquidità immediata</t>
  </si>
  <si>
    <t>Ld</t>
  </si>
  <si>
    <t>Liquidità differita</t>
  </si>
  <si>
    <t>AL=Li+Ld</t>
  </si>
  <si>
    <t>ATTIVITA' LIQUIDE</t>
  </si>
  <si>
    <t>ATTIVITA' CORRENTI</t>
  </si>
  <si>
    <t>IMMOBILIZZAZIONI</t>
  </si>
  <si>
    <t>CAPITALE INVESTITO</t>
  </si>
  <si>
    <t>Db</t>
  </si>
  <si>
    <t>Dl</t>
  </si>
  <si>
    <t>Debiti a M/L</t>
  </si>
  <si>
    <t>CAPITALE DI TERZI</t>
  </si>
  <si>
    <t>CAPITALE NETTO</t>
  </si>
  <si>
    <t>TOTALE FONTI</t>
  </si>
  <si>
    <t>CONTO ECONOMICO RICLASSIFICATO A VALORE AGGIUNTO</t>
  </si>
  <si>
    <t>A1+A2+A3+A4+A5</t>
  </si>
  <si>
    <t>VALORE DELLA PRODUZIONE</t>
  </si>
  <si>
    <t>Cns</t>
  </si>
  <si>
    <t>B6+B7+B8+B11+B14</t>
  </si>
  <si>
    <t>Costi non strutturali</t>
  </si>
  <si>
    <t>VAol</t>
  </si>
  <si>
    <t>F-Cns</t>
  </si>
  <si>
    <t>VALORE AGGIUNTO OPERATIVO LORDO</t>
  </si>
  <si>
    <t>Cs</t>
  </si>
  <si>
    <t>B10+B12+B13</t>
  </si>
  <si>
    <t>Ammortamenti, Accantonamenti ecc.</t>
  </si>
  <si>
    <t>VAon</t>
  </si>
  <si>
    <t>VAol-Cs</t>
  </si>
  <si>
    <t>VALORE AGGIUNTO OPERATIVO NETTO</t>
  </si>
  <si>
    <t>Gnc</t>
  </si>
  <si>
    <t>C15+C16+D18-D19+E20-E21</t>
  </si>
  <si>
    <t>Gestione non caratteristica</t>
  </si>
  <si>
    <t>VAd</t>
  </si>
  <si>
    <t>VAaon-Gnc</t>
  </si>
  <si>
    <t>VALORE AGGIUNTO DISTRIBUIBILE</t>
  </si>
  <si>
    <t>B9</t>
  </si>
  <si>
    <t>Dipendenti</t>
  </si>
  <si>
    <t>Of</t>
  </si>
  <si>
    <t>C17</t>
  </si>
  <si>
    <t>Finanziatori esterni</t>
  </si>
  <si>
    <t>IiTt</t>
  </si>
  <si>
    <t>E22</t>
  </si>
  <si>
    <t>Pubblica amministrazione</t>
  </si>
  <si>
    <t>Rn</t>
  </si>
  <si>
    <t>AIX (SP)</t>
  </si>
  <si>
    <t>Sistema aziendale</t>
  </si>
  <si>
    <t>Valore Aggiunto</t>
  </si>
  <si>
    <t>VA</t>
  </si>
  <si>
    <t>Valore della produzione</t>
  </si>
  <si>
    <t>CP</t>
  </si>
  <si>
    <t>PERS</t>
  </si>
  <si>
    <t>Costi del personale</t>
  </si>
  <si>
    <t>MOL</t>
  </si>
  <si>
    <t>Margine operativo lordo</t>
  </si>
  <si>
    <t>Ammortamenti e accantonamenti</t>
  </si>
  <si>
    <t>AC=AL+M+Cr</t>
  </si>
  <si>
    <t>AL</t>
  </si>
  <si>
    <t>Attività liquide</t>
  </si>
  <si>
    <t>Variazione delle rimanenze di prodotti in lavorazione, semilavorati e finiti</t>
  </si>
  <si>
    <t>INDICATORI</t>
  </si>
  <si>
    <t>VerificaQuadratura</t>
  </si>
  <si>
    <t>VerificaQuadraturaConSp</t>
  </si>
  <si>
    <t>Indebitamento</t>
  </si>
  <si>
    <t>Turnover capitale investito</t>
  </si>
  <si>
    <t>Copertura immobilizzazioni</t>
  </si>
  <si>
    <t>Margine di struttura</t>
  </si>
  <si>
    <t>Liquidità primaria</t>
  </si>
  <si>
    <t>Capitale circolante netto (CCN)</t>
  </si>
  <si>
    <t>Liquidità secca (Acid test, Quick ratio)</t>
  </si>
  <si>
    <t>Margine di tesoreria</t>
  </si>
  <si>
    <t>Redditività capitale netto (ROE)</t>
  </si>
  <si>
    <t>Redditività capitale investito (ROI)</t>
  </si>
  <si>
    <t>Redditività fatturato (ROS)</t>
  </si>
  <si>
    <t>Onerosità capitale di terzi (ROD)</t>
  </si>
  <si>
    <t>Leva finanziaria</t>
  </si>
  <si>
    <t>Turnover magazzino</t>
  </si>
  <si>
    <t>Giacenza media magazzino</t>
  </si>
  <si>
    <t>Durata media crediti</t>
  </si>
  <si>
    <t>Durata media debiti</t>
  </si>
  <si>
    <t>Ciclo monetario</t>
  </si>
  <si>
    <t>Cash flow</t>
  </si>
  <si>
    <t>Costi di produzione</t>
  </si>
  <si>
    <t>(DB/(CP+PERS))365</t>
  </si>
  <si>
    <t>I dati devono essere trascritti così come presenti nel bilancio CEE</t>
  </si>
  <si>
    <t>Il file viene messo a disposizione gratuitamente, ma si declina ogni responsabilità, sia per un suo eventuale utilizzo improprio o errato, sia per le modalità di calcolo utilizzate</t>
  </si>
  <si>
    <t>I fondi di ammortamento devono essere iscritti con segno "-" (meno) dabanti alla cifra, essendo ripresi dal passivo, oppure può essere iscritta la posta già al netto dei fondi</t>
  </si>
  <si>
    <t>Alle righe 32 e 68 del foglio "BilanciCEE" sono presenti dei controlli che, se a 0, garantiscono la corretta immissione dare/avere, in termini di quadratura, oppure evidenziano lo sbilancio da sistemare</t>
  </si>
  <si>
    <t>La cartella prevede un foglio con linguetta verde, per immissione dei dati, un foglio con linguetta gialla ("Istruzioni"), ed altri con linguetta rossa, che contengono l'output elaborato</t>
  </si>
  <si>
    <t>I fogli gialli, rossi, e in parte verde sono bloccati. Sono libere le celle del foglio "BilanciCEE" necessarie per la immissione dei dati</t>
  </si>
  <si>
    <t>La protezione ha unicamente la funzione di proteggere le formule da errate modifiche. La password di sblocco è "studiolenzi" minuscolo</t>
  </si>
  <si>
    <t>Segnalo, in particolare, la modalità i calcolo dell'indice di rotazione dei debiti, data dal rapporto tra i debiti di breve ed i costi di produzione (b del CE).</t>
  </si>
  <si>
    <t>La definizione degli indicatori varia sensibilmente a seconda della fonte; pertanto, si invitano gli utilizzatori a considerare le poste e gli aggregati da cui derivano gli indicatori, più che l'identificativo</t>
  </si>
  <si>
    <t>Come procedere:</t>
  </si>
  <si>
    <t>A fianco degli indicatori sono riportate le sigle degli aggregati utilizzati, per facilitarne la lettura</t>
  </si>
  <si>
    <t>Note:</t>
  </si>
  <si>
    <t>Per qualsiasi segnalazione, contattatemi agli indirizzi della pagina "contatti" del sito www.studiolenzi.eu</t>
  </si>
  <si>
    <t>Immettere i dati nel foglio "BilanciCEE" con linguetta verde, nelle celle bianche, libere da protezione</t>
  </si>
  <si>
    <t>Le intestazioni di anno possono essere modificate, per esercizi diversi, o per comparazioni con altre imprese</t>
  </si>
  <si>
    <t>Nei fogli calcolati (linguetta rossa) si posso quindi leggere i valori aggiornati dei bilanci sintetici e indicatori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</si>
</sst>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2" fillId="0" borderId="0" xfId="0" applyFont="1" applyBorder="1"/>
    <xf numFmtId="43" fontId="9" fillId="0" borderId="0" xfId="1" applyFont="1" applyFill="1" applyAlignment="1">
      <alignment horizontal="right"/>
    </xf>
    <xf numFmtId="0" fontId="9" fillId="0" borderId="0" xfId="0" applyFont="1" applyAlignment="1">
      <alignment horizontal="right"/>
    </xf>
    <xf numFmtId="0" fontId="6" fillId="2" borderId="2" xfId="0" applyFont="1" applyFill="1" applyBorder="1" applyAlignment="1"/>
    <xf numFmtId="0" fontId="6" fillId="3" borderId="3" xfId="0" applyFont="1" applyFill="1" applyBorder="1" applyAlignment="1"/>
    <xf numFmtId="0" fontId="6" fillId="3" borderId="2" xfId="0" applyFont="1" applyFill="1" applyBorder="1" applyAlignment="1"/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/>
    <xf numFmtId="0" fontId="0" fillId="0" borderId="1" xfId="0" applyBorder="1" applyAlignment="1"/>
    <xf numFmtId="0" fontId="2" fillId="0" borderId="1" xfId="0" applyFont="1" applyBorder="1"/>
    <xf numFmtId="0" fontId="12" fillId="0" borderId="1" xfId="0" applyFont="1" applyBorder="1"/>
    <xf numFmtId="0" fontId="14" fillId="0" borderId="0" xfId="0" applyFont="1" applyBorder="1" applyAlignment="1">
      <alignment horizontal="right"/>
    </xf>
    <xf numFmtId="0" fontId="12" fillId="0" borderId="0" xfId="0" applyFont="1" applyBorder="1"/>
    <xf numFmtId="0" fontId="0" fillId="0" borderId="0" xfId="0" applyFill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6" fillId="2" borderId="6" xfId="0" applyFont="1" applyFill="1" applyBorder="1" applyAlignment="1"/>
    <xf numFmtId="164" fontId="11" fillId="0" borderId="2" xfId="1" applyNumberFormat="1" applyFont="1" applyFill="1" applyBorder="1" applyAlignment="1" applyProtection="1">
      <alignment horizontal="center" vertical="center"/>
      <protection locked="0"/>
    </xf>
    <xf numFmtId="43" fontId="6" fillId="0" borderId="2" xfId="1" applyFont="1" applyFill="1" applyBorder="1" applyAlignment="1" applyProtection="1">
      <alignment horizontal="right"/>
      <protection locked="0"/>
    </xf>
    <xf numFmtId="43" fontId="6" fillId="3" borderId="2" xfId="1" applyFont="1" applyFill="1" applyBorder="1" applyAlignment="1">
      <alignment horizontal="right"/>
    </xf>
    <xf numFmtId="43" fontId="6" fillId="2" borderId="2" xfId="1" applyFont="1" applyFill="1" applyBorder="1" applyAlignment="1">
      <alignment horizontal="right"/>
    </xf>
    <xf numFmtId="0" fontId="9" fillId="0" borderId="2" xfId="0" applyFont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43" fontId="7" fillId="0" borderId="2" xfId="1" applyFont="1" applyFill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0" fontId="5" fillId="0" borderId="0" xfId="0" applyFont="1" applyFill="1"/>
    <xf numFmtId="0" fontId="5" fillId="0" borderId="1" xfId="0" applyFont="1" applyFill="1" applyBorder="1"/>
    <xf numFmtId="0" fontId="4" fillId="0" borderId="1" xfId="0" applyFont="1" applyFill="1" applyBorder="1"/>
    <xf numFmtId="43" fontId="6" fillId="0" borderId="2" xfId="0" applyNumberFormat="1" applyFont="1" applyFill="1" applyBorder="1"/>
    <xf numFmtId="0" fontId="15" fillId="0" borderId="0" xfId="0" applyFont="1"/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right"/>
    </xf>
    <xf numFmtId="0" fontId="10" fillId="4" borderId="0" xfId="0" applyFont="1" applyFill="1" applyBorder="1" applyAlignment="1"/>
    <xf numFmtId="43" fontId="6" fillId="4" borderId="0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9" fillId="5" borderId="0" xfId="0" applyFont="1" applyFill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/>
    <xf numFmtId="43" fontId="16" fillId="0" borderId="2" xfId="0" applyNumberFormat="1" applyFont="1" applyFill="1" applyBorder="1"/>
    <xf numFmtId="43" fontId="7" fillId="0" borderId="2" xfId="0" applyNumberFormat="1" applyFont="1" applyFill="1" applyBorder="1"/>
    <xf numFmtId="43" fontId="16" fillId="0" borderId="2" xfId="1" applyFont="1" applyFill="1" applyBorder="1" applyAlignment="1" applyProtection="1">
      <alignment horizontal="right"/>
      <protection locked="0"/>
    </xf>
    <xf numFmtId="0" fontId="0" fillId="4" borderId="0" xfId="0" applyFill="1"/>
    <xf numFmtId="0" fontId="6" fillId="4" borderId="0" xfId="0" applyFont="1" applyFill="1" applyBorder="1"/>
    <xf numFmtId="0" fontId="9" fillId="4" borderId="0" xfId="0" applyFont="1" applyFill="1" applyBorder="1"/>
    <xf numFmtId="43" fontId="9" fillId="0" borderId="2" xfId="1" applyFont="1" applyBorder="1"/>
    <xf numFmtId="9" fontId="14" fillId="0" borderId="2" xfId="2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0" fillId="4" borderId="0" xfId="0" applyFill="1" applyBorder="1"/>
    <xf numFmtId="0" fontId="9" fillId="4" borderId="2" xfId="0" applyFont="1" applyFill="1" applyBorder="1" applyAlignment="1">
      <alignment horizontal="right"/>
    </xf>
    <xf numFmtId="0" fontId="9" fillId="4" borderId="2" xfId="0" quotePrefix="1" applyFont="1" applyFill="1" applyBorder="1" applyAlignment="1">
      <alignment horizontal="right"/>
    </xf>
    <xf numFmtId="43" fontId="9" fillId="0" borderId="2" xfId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5" fontId="14" fillId="0" borderId="2" xfId="1" applyNumberFormat="1" applyFont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6" fillId="6" borderId="0" xfId="0" applyFont="1" applyFill="1" applyBorder="1"/>
    <xf numFmtId="0" fontId="9" fillId="6" borderId="0" xfId="0" applyFont="1" applyFill="1" applyBorder="1"/>
    <xf numFmtId="43" fontId="9" fillId="6" borderId="0" xfId="0" applyNumberFormat="1" applyFont="1" applyFill="1" applyBorder="1"/>
    <xf numFmtId="0" fontId="14" fillId="6" borderId="0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/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  <xf numFmtId="0" fontId="6" fillId="4" borderId="11" xfId="0" applyFont="1" applyFill="1" applyBorder="1"/>
    <xf numFmtId="9" fontId="14" fillId="0" borderId="12" xfId="2" applyFont="1" applyBorder="1" applyAlignment="1">
      <alignment horizontal="right"/>
    </xf>
    <xf numFmtId="0" fontId="6" fillId="4" borderId="13" xfId="0" applyFont="1" applyFill="1" applyBorder="1"/>
    <xf numFmtId="0" fontId="9" fillId="4" borderId="14" xfId="0" applyFont="1" applyFill="1" applyBorder="1" applyAlignment="1">
      <alignment horizontal="right"/>
    </xf>
    <xf numFmtId="43" fontId="9" fillId="0" borderId="14" xfId="1" applyFont="1" applyBorder="1"/>
    <xf numFmtId="9" fontId="14" fillId="0" borderId="14" xfId="2" applyFont="1" applyBorder="1" applyAlignment="1">
      <alignment horizontal="right"/>
    </xf>
    <xf numFmtId="9" fontId="14" fillId="0" borderId="15" xfId="2" applyFont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4" fillId="0" borderId="12" xfId="0" applyFont="1" applyBorder="1" applyAlignment="1">
      <alignment horizontal="right"/>
    </xf>
    <xf numFmtId="165" fontId="14" fillId="0" borderId="12" xfId="1" applyNumberFormat="1" applyFont="1" applyBorder="1" applyAlignment="1">
      <alignment horizontal="right"/>
    </xf>
    <xf numFmtId="43" fontId="9" fillId="0" borderId="14" xfId="0" applyNumberFormat="1" applyFont="1" applyBorder="1"/>
    <xf numFmtId="0" fontId="12" fillId="4" borderId="16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6" fillId="4" borderId="11" xfId="0" applyFont="1" applyFill="1" applyBorder="1" applyAlignment="1">
      <alignment horizontal="right"/>
    </xf>
    <xf numFmtId="43" fontId="6" fillId="0" borderId="12" xfId="1" applyFont="1" applyFill="1" applyBorder="1" applyAlignment="1" applyProtection="1">
      <alignment horizontal="right"/>
      <protection locked="0"/>
    </xf>
    <xf numFmtId="0" fontId="16" fillId="4" borderId="11" xfId="0" applyFont="1" applyFill="1" applyBorder="1" applyAlignment="1">
      <alignment horizontal="right"/>
    </xf>
    <xf numFmtId="43" fontId="16" fillId="0" borderId="12" xfId="1" applyFont="1" applyFill="1" applyBorder="1" applyAlignment="1" applyProtection="1">
      <alignment horizontal="right"/>
      <protection locked="0"/>
    </xf>
    <xf numFmtId="43" fontId="6" fillId="0" borderId="12" xfId="0" applyNumberFormat="1" applyFont="1" applyFill="1" applyBorder="1"/>
    <xf numFmtId="0" fontId="16" fillId="4" borderId="13" xfId="0" applyFont="1" applyFill="1" applyBorder="1" applyAlignment="1">
      <alignment horizontal="right"/>
    </xf>
    <xf numFmtId="43" fontId="16" fillId="0" borderId="14" xfId="0" applyNumberFormat="1" applyFont="1" applyFill="1" applyBorder="1"/>
    <xf numFmtId="43" fontId="16" fillId="0" borderId="15" xfId="0" applyNumberFormat="1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43" fontId="16" fillId="0" borderId="12" xfId="0" applyNumberFormat="1" applyFont="1" applyFill="1" applyBorder="1"/>
    <xf numFmtId="0" fontId="7" fillId="4" borderId="11" xfId="0" applyFont="1" applyFill="1" applyBorder="1" applyAlignment="1">
      <alignment horizontal="right"/>
    </xf>
    <xf numFmtId="43" fontId="7" fillId="0" borderId="12" xfId="0" applyNumberFormat="1" applyFont="1" applyFill="1" applyBorder="1"/>
    <xf numFmtId="0" fontId="7" fillId="4" borderId="13" xfId="0" applyFont="1" applyFill="1" applyBorder="1" applyAlignment="1">
      <alignment horizontal="right"/>
    </xf>
    <xf numFmtId="43" fontId="7" fillId="0" borderId="14" xfId="0" applyNumberFormat="1" applyFont="1" applyFill="1" applyBorder="1"/>
    <xf numFmtId="43" fontId="7" fillId="0" borderId="15" xfId="0" applyNumberFormat="1" applyFont="1" applyFill="1" applyBorder="1"/>
  </cellXfs>
  <cellStyles count="3">
    <cellStyle name="Migliaia" xfId="1" builtinId="3"/>
    <cellStyle name="Normale" xfId="0" builtinId="0"/>
    <cellStyle name="Percentuale" xfId="2" builtinId="5"/>
  </cellStyles>
  <dxfs count="7">
    <dxf>
      <font>
        <b/>
        <i val="0"/>
        <color rgb="FF00B05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C00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 enableFormatConditionsCalculation="0">
    <tabColor indexed="10"/>
    <pageSetUpPr fitToPage="1"/>
  </sheetPr>
  <dimension ref="A1:M57"/>
  <sheetViews>
    <sheetView showGridLines="0" showRowColHeaders="0" zoomScaleNormal="100" zoomScaleSheetLayoutView="100" workbookViewId="0">
      <selection activeCell="B35" sqref="B35"/>
    </sheetView>
  </sheetViews>
  <sheetFormatPr defaultColWidth="0" defaultRowHeight="12.75" zeroHeight="1"/>
  <cols>
    <col min="1" max="1" width="13.42578125" style="51" bestFit="1" customWidth="1"/>
    <col min="2" max="2" width="33" style="66" bestFit="1" customWidth="1"/>
    <col min="3" max="3" width="12.85546875" style="11" bestFit="1" customWidth="1"/>
    <col min="4" max="4" width="7.28515625" style="16" customWidth="1"/>
    <col min="5" max="5" width="12.85546875" style="11" bestFit="1" customWidth="1"/>
    <col min="6" max="6" width="7.28515625" style="16" customWidth="1"/>
    <col min="7" max="7" width="12.85546875" style="11" bestFit="1" customWidth="1"/>
    <col min="8" max="8" width="10.85546875" style="16" customWidth="1"/>
    <col min="9" max="9" width="12.85546875" style="11" bestFit="1" customWidth="1"/>
    <col min="10" max="10" width="11" style="16" customWidth="1"/>
    <col min="11" max="11" width="12.85546875" style="11" bestFit="1" customWidth="1"/>
    <col min="12" max="12" width="11" style="16" customWidth="1"/>
    <col min="13" max="13" width="0" style="11" hidden="1" customWidth="1"/>
    <col min="14" max="256" width="9.140625" style="1" hidden="1" customWidth="1"/>
    <col min="257" max="16384" width="9.140625" style="1" hidden="1"/>
  </cols>
  <sheetData>
    <row r="1" spans="1:13" s="56" customFormat="1" ht="5.25" customHeight="1" thickBot="1">
      <c r="A1" s="67"/>
      <c r="B1" s="68"/>
      <c r="C1" s="69"/>
      <c r="D1" s="70"/>
      <c r="E1" s="69"/>
      <c r="F1" s="70"/>
      <c r="G1" s="69"/>
      <c r="H1" s="70"/>
      <c r="I1" s="69"/>
      <c r="J1" s="70"/>
      <c r="K1" s="69"/>
      <c r="L1" s="70"/>
      <c r="M1" s="52"/>
    </row>
    <row r="2" spans="1:13" s="14" customFormat="1" ht="15" customHeight="1" thickBot="1">
      <c r="A2" s="71" t="s">
        <v>12</v>
      </c>
      <c r="B2" s="72"/>
      <c r="C2" s="73">
        <f>+BilanciCEE!G2</f>
        <v>2007</v>
      </c>
      <c r="D2" s="74" t="s">
        <v>11</v>
      </c>
      <c r="E2" s="73">
        <f>+BilanciCEE!H2</f>
        <v>2008</v>
      </c>
      <c r="F2" s="74" t="s">
        <v>11</v>
      </c>
      <c r="G2" s="73">
        <f>+BilanciCEE!I2</f>
        <v>2009</v>
      </c>
      <c r="H2" s="74" t="s">
        <v>11</v>
      </c>
      <c r="I2" s="73">
        <f>+BilanciCEE!J2</f>
        <v>2010</v>
      </c>
      <c r="J2" s="74" t="s">
        <v>11</v>
      </c>
      <c r="K2" s="73">
        <f>+BilanciCEE!K2</f>
        <v>2011</v>
      </c>
      <c r="L2" s="75" t="s">
        <v>11</v>
      </c>
      <c r="M2" s="15"/>
    </row>
    <row r="3" spans="1:13" s="2" customFormat="1" ht="15" customHeight="1">
      <c r="A3" s="76" t="s">
        <v>2</v>
      </c>
      <c r="B3" s="57" t="s">
        <v>179</v>
      </c>
      <c r="C3" s="53">
        <f>+RiclassificazioneIntermedia!D18</f>
        <v>0</v>
      </c>
      <c r="D3" s="54" t="e">
        <f t="shared" ref="D3:D13" si="0">+C3/C$3</f>
        <v>#DIV/0!</v>
      </c>
      <c r="E3" s="53">
        <f>+RiclassificazioneIntermedia!E18</f>
        <v>0</v>
      </c>
      <c r="F3" s="54" t="e">
        <f t="shared" ref="F3:H13" si="1">+E3/E$3</f>
        <v>#DIV/0!</v>
      </c>
      <c r="G3" s="53">
        <f>+RiclassificazioneIntermedia!F18</f>
        <v>0</v>
      </c>
      <c r="H3" s="54" t="e">
        <f t="shared" si="1"/>
        <v>#DIV/0!</v>
      </c>
      <c r="I3" s="53">
        <f>+RiclassificazioneIntermedia!G18</f>
        <v>0</v>
      </c>
      <c r="J3" s="54" t="e">
        <f t="shared" ref="J3:L13" si="2">+I3/I$3</f>
        <v>#DIV/0!</v>
      </c>
      <c r="K3" s="53">
        <f>+RiclassificazioneIntermedia!H18</f>
        <v>0</v>
      </c>
      <c r="L3" s="77" t="e">
        <f t="shared" si="2"/>
        <v>#DIV/0!</v>
      </c>
      <c r="M3" s="17"/>
    </row>
    <row r="4" spans="1:13" ht="15" customHeight="1">
      <c r="A4" s="76" t="s">
        <v>180</v>
      </c>
      <c r="B4" s="57" t="s">
        <v>212</v>
      </c>
      <c r="C4" s="53">
        <f>+BilanciCEE!G41+BilanciCEE!G42+BilanciCEE!G43+BilanciCEE!G53+BilanciCEE!G56</f>
        <v>0</v>
      </c>
      <c r="D4" s="54" t="e">
        <f t="shared" si="0"/>
        <v>#DIV/0!</v>
      </c>
      <c r="E4" s="53">
        <f>+BilanciCEE!H41+BilanciCEE!H42+BilanciCEE!H43+BilanciCEE!H53+BilanciCEE!H56</f>
        <v>0</v>
      </c>
      <c r="F4" s="54" t="e">
        <f t="shared" si="1"/>
        <v>#DIV/0!</v>
      </c>
      <c r="G4" s="53">
        <f>+BilanciCEE!I41+BilanciCEE!I42+BilanciCEE!I43+BilanciCEE!I53+BilanciCEE!I56</f>
        <v>0</v>
      </c>
      <c r="H4" s="54" t="e">
        <f t="shared" si="1"/>
        <v>#DIV/0!</v>
      </c>
      <c r="I4" s="53">
        <f>+BilanciCEE!J41+BilanciCEE!J42+BilanciCEE!J43+BilanciCEE!J53+BilanciCEE!J56</f>
        <v>0</v>
      </c>
      <c r="J4" s="54" t="e">
        <f t="shared" si="2"/>
        <v>#DIV/0!</v>
      </c>
      <c r="K4" s="53">
        <f>+BilanciCEE!K41+BilanciCEE!K42+BilanciCEE!K43+BilanciCEE!K53+BilanciCEE!K56</f>
        <v>0</v>
      </c>
      <c r="L4" s="77" t="e">
        <f t="shared" si="2"/>
        <v>#DIV/0!</v>
      </c>
    </row>
    <row r="5" spans="1:13" s="2" customFormat="1" ht="15" customHeight="1">
      <c r="A5" s="76" t="s">
        <v>178</v>
      </c>
      <c r="B5" s="57" t="s">
        <v>177</v>
      </c>
      <c r="C5" s="53">
        <f>+C3-C4</f>
        <v>0</v>
      </c>
      <c r="D5" s="54" t="e">
        <f t="shared" si="0"/>
        <v>#DIV/0!</v>
      </c>
      <c r="E5" s="53">
        <f>+E3-E4</f>
        <v>0</v>
      </c>
      <c r="F5" s="54" t="e">
        <f t="shared" si="1"/>
        <v>#DIV/0!</v>
      </c>
      <c r="G5" s="53">
        <f>+G3-G4</f>
        <v>0</v>
      </c>
      <c r="H5" s="54" t="e">
        <f t="shared" si="1"/>
        <v>#DIV/0!</v>
      </c>
      <c r="I5" s="53">
        <f>+I3-I4</f>
        <v>0</v>
      </c>
      <c r="J5" s="54" t="e">
        <f t="shared" si="2"/>
        <v>#DIV/0!</v>
      </c>
      <c r="K5" s="53">
        <f>+K3-K4</f>
        <v>0</v>
      </c>
      <c r="L5" s="77" t="e">
        <f t="shared" si="2"/>
        <v>#DIV/0!</v>
      </c>
      <c r="M5" s="17"/>
    </row>
    <row r="6" spans="1:13" ht="15" customHeight="1">
      <c r="A6" s="76" t="s">
        <v>181</v>
      </c>
      <c r="B6" s="57" t="s">
        <v>182</v>
      </c>
      <c r="C6" s="53">
        <f>SUM(BilanciCEE!G44:G48)</f>
        <v>0</v>
      </c>
      <c r="D6" s="54" t="e">
        <f t="shared" si="0"/>
        <v>#DIV/0!</v>
      </c>
      <c r="E6" s="53">
        <f>SUM(BilanciCEE!H44:H48)</f>
        <v>0</v>
      </c>
      <c r="F6" s="54" t="e">
        <f t="shared" si="1"/>
        <v>#DIV/0!</v>
      </c>
      <c r="G6" s="53">
        <f>SUM(BilanciCEE!I44:I48)</f>
        <v>0</v>
      </c>
      <c r="H6" s="54" t="e">
        <f t="shared" si="1"/>
        <v>#DIV/0!</v>
      </c>
      <c r="I6" s="53">
        <f>SUM(BilanciCEE!J44:J48)</f>
        <v>0</v>
      </c>
      <c r="J6" s="54" t="e">
        <f t="shared" si="2"/>
        <v>#DIV/0!</v>
      </c>
      <c r="K6" s="53">
        <f>SUM(BilanciCEE!K44:K48)</f>
        <v>0</v>
      </c>
      <c r="L6" s="77" t="e">
        <f t="shared" si="2"/>
        <v>#DIV/0!</v>
      </c>
    </row>
    <row r="7" spans="1:13" ht="15" customHeight="1">
      <c r="A7" s="76" t="s">
        <v>183</v>
      </c>
      <c r="B7" s="57" t="s">
        <v>184</v>
      </c>
      <c r="C7" s="53">
        <f>+C5-C6</f>
        <v>0</v>
      </c>
      <c r="D7" s="54" t="e">
        <f t="shared" si="0"/>
        <v>#DIV/0!</v>
      </c>
      <c r="E7" s="53">
        <f>+E5-E6</f>
        <v>0</v>
      </c>
      <c r="F7" s="54" t="e">
        <f t="shared" si="1"/>
        <v>#DIV/0!</v>
      </c>
      <c r="G7" s="53">
        <f>+G5-G6</f>
        <v>0</v>
      </c>
      <c r="H7" s="54" t="e">
        <f t="shared" si="1"/>
        <v>#DIV/0!</v>
      </c>
      <c r="I7" s="53">
        <f>+I5-I6</f>
        <v>0</v>
      </c>
      <c r="J7" s="54" t="e">
        <f t="shared" si="2"/>
        <v>#DIV/0!</v>
      </c>
      <c r="K7" s="53">
        <f>+K5-K6</f>
        <v>0</v>
      </c>
      <c r="L7" s="77" t="e">
        <f t="shared" si="2"/>
        <v>#DIV/0!</v>
      </c>
    </row>
    <row r="8" spans="1:13" ht="15" customHeight="1">
      <c r="A8" s="76"/>
      <c r="B8" s="57" t="s">
        <v>185</v>
      </c>
      <c r="C8" s="53">
        <f>+RiclassificazioneIntermedia!D21</f>
        <v>0</v>
      </c>
      <c r="D8" s="54" t="e">
        <f t="shared" si="0"/>
        <v>#DIV/0!</v>
      </c>
      <c r="E8" s="53">
        <f>+RiclassificazioneIntermedia!E21</f>
        <v>0</v>
      </c>
      <c r="F8" s="54" t="e">
        <f t="shared" si="1"/>
        <v>#DIV/0!</v>
      </c>
      <c r="G8" s="53">
        <f>+RiclassificazioneIntermedia!F21</f>
        <v>0</v>
      </c>
      <c r="H8" s="54" t="e">
        <f t="shared" si="1"/>
        <v>#DIV/0!</v>
      </c>
      <c r="I8" s="53">
        <f>+RiclassificazioneIntermedia!G21</f>
        <v>0</v>
      </c>
      <c r="J8" s="54" t="e">
        <f t="shared" si="2"/>
        <v>#DIV/0!</v>
      </c>
      <c r="K8" s="53">
        <f>+RiclassificazioneIntermedia!H21</f>
        <v>0</v>
      </c>
      <c r="L8" s="77" t="e">
        <f t="shared" si="2"/>
        <v>#DIV/0!</v>
      </c>
    </row>
    <row r="9" spans="1:13" ht="15" customHeight="1">
      <c r="A9" s="76" t="s">
        <v>5</v>
      </c>
      <c r="B9" s="57" t="s">
        <v>3</v>
      </c>
      <c r="C9" s="53">
        <f>+C7-C8</f>
        <v>0</v>
      </c>
      <c r="D9" s="54" t="e">
        <f t="shared" si="0"/>
        <v>#DIV/0!</v>
      </c>
      <c r="E9" s="53">
        <f>+E7-E8</f>
        <v>0</v>
      </c>
      <c r="F9" s="54" t="e">
        <f t="shared" si="1"/>
        <v>#DIV/0!</v>
      </c>
      <c r="G9" s="53">
        <f>+G7-G8</f>
        <v>0</v>
      </c>
      <c r="H9" s="54" t="e">
        <f t="shared" si="1"/>
        <v>#DIV/0!</v>
      </c>
      <c r="I9" s="53">
        <f>+I7-I8</f>
        <v>0</v>
      </c>
      <c r="J9" s="54" t="e">
        <f t="shared" si="2"/>
        <v>#DIV/0!</v>
      </c>
      <c r="K9" s="53">
        <f>+K7-K8</f>
        <v>0</v>
      </c>
      <c r="L9" s="77" t="e">
        <f t="shared" si="2"/>
        <v>#DIV/0!</v>
      </c>
    </row>
    <row r="10" spans="1:13" ht="15" customHeight="1">
      <c r="A10" s="76" t="s">
        <v>6</v>
      </c>
      <c r="B10" s="58" t="s">
        <v>4</v>
      </c>
      <c r="C10" s="53">
        <f>+BilanciCEE!G57+BilanciCEE!G58+BilanciCEE!G60-BilanciCEE!G61+BilanciCEE!G62-BilanciCEE!G63</f>
        <v>0</v>
      </c>
      <c r="D10" s="54" t="e">
        <f t="shared" si="0"/>
        <v>#DIV/0!</v>
      </c>
      <c r="E10" s="53">
        <f>+BilanciCEE!H57+BilanciCEE!H58+BilanciCEE!H60-BilanciCEE!H61+BilanciCEE!H62-BilanciCEE!H63</f>
        <v>0</v>
      </c>
      <c r="F10" s="54" t="e">
        <f t="shared" si="1"/>
        <v>#DIV/0!</v>
      </c>
      <c r="G10" s="53">
        <f>+BilanciCEE!I57+BilanciCEE!I58+BilanciCEE!I60-BilanciCEE!I61+BilanciCEE!I62-BilanciCEE!I63</f>
        <v>0</v>
      </c>
      <c r="H10" s="54" t="e">
        <f t="shared" si="1"/>
        <v>#DIV/0!</v>
      </c>
      <c r="I10" s="53">
        <f>+BilanciCEE!J57+BilanciCEE!J58+BilanciCEE!J60-BilanciCEE!J61+BilanciCEE!J62-BilanciCEE!J63</f>
        <v>0</v>
      </c>
      <c r="J10" s="54" t="e">
        <f t="shared" si="2"/>
        <v>#DIV/0!</v>
      </c>
      <c r="K10" s="53">
        <f>+BilanciCEE!K57+BilanciCEE!K58+BilanciCEE!K60-BilanciCEE!K61+BilanciCEE!K62-BilanciCEE!K63</f>
        <v>0</v>
      </c>
      <c r="L10" s="77" t="e">
        <f t="shared" si="2"/>
        <v>#DIV/0!</v>
      </c>
    </row>
    <row r="11" spans="1:13" ht="15" customHeight="1">
      <c r="A11" s="76" t="s">
        <v>0</v>
      </c>
      <c r="B11" s="57" t="s">
        <v>1</v>
      </c>
      <c r="C11" s="53">
        <f>+BilanciCEE!G59</f>
        <v>0</v>
      </c>
      <c r="D11" s="54" t="e">
        <f t="shared" si="0"/>
        <v>#DIV/0!</v>
      </c>
      <c r="E11" s="53">
        <f>+BilanciCEE!H59</f>
        <v>0</v>
      </c>
      <c r="F11" s="54" t="e">
        <f t="shared" si="1"/>
        <v>#DIV/0!</v>
      </c>
      <c r="G11" s="53">
        <f>+BilanciCEE!I59</f>
        <v>0</v>
      </c>
      <c r="H11" s="54" t="e">
        <f t="shared" si="1"/>
        <v>#DIV/0!</v>
      </c>
      <c r="I11" s="53">
        <f>+BilanciCEE!J59</f>
        <v>0</v>
      </c>
      <c r="J11" s="54" t="e">
        <f t="shared" si="2"/>
        <v>#DIV/0!</v>
      </c>
      <c r="K11" s="53">
        <f>+BilanciCEE!K59</f>
        <v>0</v>
      </c>
      <c r="L11" s="77" t="e">
        <f t="shared" si="2"/>
        <v>#DIV/0!</v>
      </c>
    </row>
    <row r="12" spans="1:13" ht="15" customHeight="1">
      <c r="A12" s="76" t="s">
        <v>9</v>
      </c>
      <c r="B12" s="57" t="s">
        <v>7</v>
      </c>
      <c r="C12" s="53">
        <f>+BilanciCEE!G64</f>
        <v>0</v>
      </c>
      <c r="D12" s="54" t="e">
        <f t="shared" si="0"/>
        <v>#DIV/0!</v>
      </c>
      <c r="E12" s="53">
        <f>+BilanciCEE!H64</f>
        <v>0</v>
      </c>
      <c r="F12" s="54" t="e">
        <f t="shared" si="1"/>
        <v>#DIV/0!</v>
      </c>
      <c r="G12" s="53">
        <f>+BilanciCEE!I64</f>
        <v>0</v>
      </c>
      <c r="H12" s="54" t="e">
        <f t="shared" si="1"/>
        <v>#DIV/0!</v>
      </c>
      <c r="I12" s="53">
        <f>+BilanciCEE!J64</f>
        <v>0</v>
      </c>
      <c r="J12" s="54" t="e">
        <f t="shared" si="2"/>
        <v>#DIV/0!</v>
      </c>
      <c r="K12" s="53">
        <f>+BilanciCEE!K64</f>
        <v>0</v>
      </c>
      <c r="L12" s="77" t="e">
        <f t="shared" si="2"/>
        <v>#DIV/0!</v>
      </c>
    </row>
    <row r="13" spans="1:13" s="2" customFormat="1" ht="15" customHeight="1" thickBot="1">
      <c r="A13" s="78" t="s">
        <v>10</v>
      </c>
      <c r="B13" s="79" t="s">
        <v>8</v>
      </c>
      <c r="C13" s="80">
        <f>C9+C10-C11-C12</f>
        <v>0</v>
      </c>
      <c r="D13" s="81" t="e">
        <f t="shared" si="0"/>
        <v>#DIV/0!</v>
      </c>
      <c r="E13" s="80">
        <f>E9+E10-E11-E12</f>
        <v>0</v>
      </c>
      <c r="F13" s="81" t="e">
        <f t="shared" si="1"/>
        <v>#DIV/0!</v>
      </c>
      <c r="G13" s="80">
        <f>G9+G10-G11-G12</f>
        <v>0</v>
      </c>
      <c r="H13" s="81" t="e">
        <f t="shared" si="1"/>
        <v>#DIV/0!</v>
      </c>
      <c r="I13" s="80">
        <f>I9+I10-I11-I12</f>
        <v>0</v>
      </c>
      <c r="J13" s="81" t="e">
        <f t="shared" si="2"/>
        <v>#DIV/0!</v>
      </c>
      <c r="K13" s="80">
        <f>K9+K10-K11-K12</f>
        <v>0</v>
      </c>
      <c r="L13" s="82" t="e">
        <f t="shared" si="2"/>
        <v>#DIV/0!</v>
      </c>
      <c r="M13" s="17"/>
    </row>
    <row r="14" spans="1:13" s="56" customFormat="1" ht="5.25" customHeight="1" thickBot="1">
      <c r="A14" s="67"/>
      <c r="B14" s="68"/>
      <c r="C14" s="69">
        <f>+BilanciCEE!G67-'Sintetico&amp;Indicatori'!C13</f>
        <v>0</v>
      </c>
      <c r="D14" s="70"/>
      <c r="E14" s="69"/>
      <c r="F14" s="70"/>
      <c r="G14" s="69"/>
      <c r="H14" s="70"/>
      <c r="I14" s="69"/>
      <c r="J14" s="70"/>
      <c r="K14" s="69"/>
      <c r="L14" s="70"/>
      <c r="M14" s="52"/>
    </row>
    <row r="15" spans="1:13" s="14" customFormat="1" ht="15" customHeight="1" thickBot="1">
      <c r="A15" s="71" t="s">
        <v>13</v>
      </c>
      <c r="B15" s="72"/>
      <c r="C15" s="73">
        <f>+C2</f>
        <v>2007</v>
      </c>
      <c r="D15" s="74" t="s">
        <v>11</v>
      </c>
      <c r="E15" s="73">
        <f>+E2</f>
        <v>2008</v>
      </c>
      <c r="F15" s="74" t="s">
        <v>11</v>
      </c>
      <c r="G15" s="73">
        <f>+G2</f>
        <v>2009</v>
      </c>
      <c r="H15" s="74" t="s">
        <v>11</v>
      </c>
      <c r="I15" s="73">
        <f>+I2</f>
        <v>2010</v>
      </c>
      <c r="J15" s="74" t="s">
        <v>11</v>
      </c>
      <c r="K15" s="73">
        <f>+K2</f>
        <v>2011</v>
      </c>
      <c r="L15" s="75" t="s">
        <v>11</v>
      </c>
      <c r="M15" s="15"/>
    </row>
    <row r="16" spans="1:13" ht="15" customHeight="1">
      <c r="A16" s="76" t="s">
        <v>187</v>
      </c>
      <c r="B16" s="57" t="s">
        <v>188</v>
      </c>
      <c r="C16" s="53">
        <f>+RiclassificazioneIntermedia!D5</f>
        <v>0</v>
      </c>
      <c r="D16" s="54" t="e">
        <f t="shared" ref="D16:D21" si="3">+C16/C$21</f>
        <v>#DIV/0!</v>
      </c>
      <c r="E16" s="53">
        <f>+RiclassificazioneIntermedia!E5</f>
        <v>0</v>
      </c>
      <c r="F16" s="54" t="e">
        <f t="shared" ref="F16:H21" si="4">+E16/E$21</f>
        <v>#DIV/0!</v>
      </c>
      <c r="G16" s="53">
        <f>+RiclassificazioneIntermedia!F5</f>
        <v>0</v>
      </c>
      <c r="H16" s="54" t="e">
        <f t="shared" si="4"/>
        <v>#DIV/0!</v>
      </c>
      <c r="I16" s="53">
        <f>+RiclassificazioneIntermedia!G5</f>
        <v>0</v>
      </c>
      <c r="J16" s="54" t="e">
        <f t="shared" ref="J16:L21" si="5">+I16/I$21</f>
        <v>#DIV/0!</v>
      </c>
      <c r="K16" s="53">
        <f>+RiclassificazioneIntermedia!H5</f>
        <v>0</v>
      </c>
      <c r="L16" s="77" t="e">
        <f t="shared" si="5"/>
        <v>#DIV/0!</v>
      </c>
    </row>
    <row r="17" spans="1:13" ht="15" customHeight="1">
      <c r="A17" s="76" t="s">
        <v>16</v>
      </c>
      <c r="B17" s="57" t="s">
        <v>14</v>
      </c>
      <c r="C17" s="53">
        <f>+RiclassificazioneIntermedia!D6</f>
        <v>0</v>
      </c>
      <c r="D17" s="54" t="e">
        <f t="shared" si="3"/>
        <v>#DIV/0!</v>
      </c>
      <c r="E17" s="53">
        <f>+RiclassificazioneIntermedia!E6</f>
        <v>0</v>
      </c>
      <c r="F17" s="54" t="e">
        <f t="shared" si="4"/>
        <v>#DIV/0!</v>
      </c>
      <c r="G17" s="53">
        <f>+RiclassificazioneIntermedia!F6</f>
        <v>0</v>
      </c>
      <c r="H17" s="54" t="e">
        <f t="shared" si="4"/>
        <v>#DIV/0!</v>
      </c>
      <c r="I17" s="53">
        <f>+RiclassificazioneIntermedia!G6</f>
        <v>0</v>
      </c>
      <c r="J17" s="54" t="e">
        <f t="shared" si="5"/>
        <v>#DIV/0!</v>
      </c>
      <c r="K17" s="53">
        <f>+RiclassificazioneIntermedia!H6</f>
        <v>0</v>
      </c>
      <c r="L17" s="77" t="e">
        <f t="shared" si="5"/>
        <v>#DIV/0!</v>
      </c>
    </row>
    <row r="18" spans="1:13" ht="15" customHeight="1">
      <c r="A18" s="76" t="s">
        <v>17</v>
      </c>
      <c r="B18" s="57" t="s">
        <v>15</v>
      </c>
      <c r="C18" s="53">
        <f>+RiclassificazioneIntermedia!D7</f>
        <v>0</v>
      </c>
      <c r="D18" s="54" t="e">
        <f t="shared" si="3"/>
        <v>#DIV/0!</v>
      </c>
      <c r="E18" s="53">
        <f>+RiclassificazioneIntermedia!E7</f>
        <v>0</v>
      </c>
      <c r="F18" s="54" t="e">
        <f t="shared" si="4"/>
        <v>#DIV/0!</v>
      </c>
      <c r="G18" s="53">
        <f>+RiclassificazioneIntermedia!F7</f>
        <v>0</v>
      </c>
      <c r="H18" s="54" t="e">
        <f t="shared" si="4"/>
        <v>#DIV/0!</v>
      </c>
      <c r="I18" s="53">
        <f>+RiclassificazioneIntermedia!G7</f>
        <v>0</v>
      </c>
      <c r="J18" s="54" t="e">
        <f t="shared" si="5"/>
        <v>#DIV/0!</v>
      </c>
      <c r="K18" s="53">
        <f>+RiclassificazioneIntermedia!H7</f>
        <v>0</v>
      </c>
      <c r="L18" s="77" t="e">
        <f t="shared" si="5"/>
        <v>#DIV/0!</v>
      </c>
    </row>
    <row r="19" spans="1:13" s="2" customFormat="1" ht="15" customHeight="1">
      <c r="A19" s="76" t="s">
        <v>18</v>
      </c>
      <c r="B19" s="57" t="s">
        <v>19</v>
      </c>
      <c r="C19" s="53">
        <f>SUM(C16:C18)</f>
        <v>0</v>
      </c>
      <c r="D19" s="54" t="e">
        <f t="shared" si="3"/>
        <v>#DIV/0!</v>
      </c>
      <c r="E19" s="53">
        <f>SUM(E16:E18)</f>
        <v>0</v>
      </c>
      <c r="F19" s="54" t="e">
        <f t="shared" si="4"/>
        <v>#DIV/0!</v>
      </c>
      <c r="G19" s="53">
        <f>SUM(G16:G18)</f>
        <v>0</v>
      </c>
      <c r="H19" s="54" t="e">
        <f t="shared" si="4"/>
        <v>#DIV/0!</v>
      </c>
      <c r="I19" s="53">
        <f>SUM(I16:I18)</f>
        <v>0</v>
      </c>
      <c r="J19" s="54" t="e">
        <f t="shared" si="5"/>
        <v>#DIV/0!</v>
      </c>
      <c r="K19" s="53">
        <f>SUM(K16:K18)</f>
        <v>0</v>
      </c>
      <c r="L19" s="77" t="e">
        <f t="shared" si="5"/>
        <v>#DIV/0!</v>
      </c>
      <c r="M19" s="17"/>
    </row>
    <row r="20" spans="1:13" s="2" customFormat="1" ht="15" customHeight="1">
      <c r="A20" s="76" t="s">
        <v>20</v>
      </c>
      <c r="B20" s="57" t="s">
        <v>21</v>
      </c>
      <c r="C20" s="53">
        <f>+RiclassificazioneIntermedia!D9</f>
        <v>0</v>
      </c>
      <c r="D20" s="54" t="e">
        <f t="shared" si="3"/>
        <v>#DIV/0!</v>
      </c>
      <c r="E20" s="53">
        <f>+RiclassificazioneIntermedia!E9</f>
        <v>0</v>
      </c>
      <c r="F20" s="54" t="e">
        <f t="shared" si="4"/>
        <v>#DIV/0!</v>
      </c>
      <c r="G20" s="53">
        <f>+RiclassificazioneIntermedia!F9</f>
        <v>0</v>
      </c>
      <c r="H20" s="54" t="e">
        <f t="shared" si="4"/>
        <v>#DIV/0!</v>
      </c>
      <c r="I20" s="53">
        <f>+RiclassificazioneIntermedia!G9</f>
        <v>0</v>
      </c>
      <c r="J20" s="54" t="e">
        <f t="shared" si="5"/>
        <v>#DIV/0!</v>
      </c>
      <c r="K20" s="53">
        <f>+RiclassificazioneIntermedia!H9</f>
        <v>0</v>
      </c>
      <c r="L20" s="77" t="e">
        <f t="shared" si="5"/>
        <v>#DIV/0!</v>
      </c>
      <c r="M20" s="17"/>
    </row>
    <row r="21" spans="1:13" s="2" customFormat="1" ht="15" customHeight="1">
      <c r="A21" s="76" t="s">
        <v>22</v>
      </c>
      <c r="B21" s="57" t="s">
        <v>23</v>
      </c>
      <c r="C21" s="53">
        <f>+C20+C19</f>
        <v>0</v>
      </c>
      <c r="D21" s="54" t="e">
        <f t="shared" si="3"/>
        <v>#DIV/0!</v>
      </c>
      <c r="E21" s="53">
        <f>+E20+E19</f>
        <v>0</v>
      </c>
      <c r="F21" s="54" t="e">
        <f t="shared" si="4"/>
        <v>#DIV/0!</v>
      </c>
      <c r="G21" s="53">
        <f>+G20+G19</f>
        <v>0</v>
      </c>
      <c r="H21" s="54" t="e">
        <f t="shared" si="4"/>
        <v>#DIV/0!</v>
      </c>
      <c r="I21" s="53">
        <f>+I20+I19</f>
        <v>0</v>
      </c>
      <c r="J21" s="54" t="e">
        <f t="shared" si="5"/>
        <v>#DIV/0!</v>
      </c>
      <c r="K21" s="53">
        <f>+K20+K19</f>
        <v>0</v>
      </c>
      <c r="L21" s="77" t="e">
        <f t="shared" si="5"/>
        <v>#DIV/0!</v>
      </c>
      <c r="M21" s="17"/>
    </row>
    <row r="22" spans="1:13" ht="15" customHeight="1">
      <c r="A22" s="76" t="s">
        <v>25</v>
      </c>
      <c r="B22" s="57" t="s">
        <v>24</v>
      </c>
      <c r="C22" s="53">
        <f>+RiclassificazioneIntermedia!D11</f>
        <v>0</v>
      </c>
      <c r="D22" s="54" t="e">
        <f>+C22/C$21</f>
        <v>#DIV/0!</v>
      </c>
      <c r="E22" s="53">
        <f>+RiclassificazioneIntermedia!E11</f>
        <v>0</v>
      </c>
      <c r="F22" s="54" t="e">
        <f>+E22/E$21</f>
        <v>#DIV/0!</v>
      </c>
      <c r="G22" s="53">
        <f>+RiclassificazioneIntermedia!F11</f>
        <v>0</v>
      </c>
      <c r="H22" s="54" t="e">
        <f>+G22/G$21</f>
        <v>#DIV/0!</v>
      </c>
      <c r="I22" s="53">
        <f>+RiclassificazioneIntermedia!G11</f>
        <v>0</v>
      </c>
      <c r="J22" s="54" t="e">
        <f>+I22/I$21</f>
        <v>#DIV/0!</v>
      </c>
      <c r="K22" s="53">
        <f>+RiclassificazioneIntermedia!H11</f>
        <v>0</v>
      </c>
      <c r="L22" s="77" t="e">
        <f>+K22/K$21</f>
        <v>#DIV/0!</v>
      </c>
    </row>
    <row r="23" spans="1:13" ht="15" customHeight="1">
      <c r="A23" s="76" t="s">
        <v>26</v>
      </c>
      <c r="B23" s="57" t="s">
        <v>29</v>
      </c>
      <c r="C23" s="53">
        <f>+RiclassificazioneIntermedia!D12</f>
        <v>0</v>
      </c>
      <c r="D23" s="54" t="e">
        <f>+C23/C$21</f>
        <v>#DIV/0!</v>
      </c>
      <c r="E23" s="53">
        <f>+RiclassificazioneIntermedia!E12</f>
        <v>0</v>
      </c>
      <c r="F23" s="54" t="e">
        <f>+E23/E$21</f>
        <v>#DIV/0!</v>
      </c>
      <c r="G23" s="53">
        <f>+RiclassificazioneIntermedia!F12</f>
        <v>0</v>
      </c>
      <c r="H23" s="54" t="e">
        <f>+G23/G$21</f>
        <v>#DIV/0!</v>
      </c>
      <c r="I23" s="53">
        <f>+RiclassificazioneIntermedia!G12</f>
        <v>0</v>
      </c>
      <c r="J23" s="54" t="e">
        <f>+I23/I$21</f>
        <v>#DIV/0!</v>
      </c>
      <c r="K23" s="53">
        <f>+RiclassificazioneIntermedia!H12</f>
        <v>0</v>
      </c>
      <c r="L23" s="77" t="e">
        <f>+K23/K$21</f>
        <v>#DIV/0!</v>
      </c>
    </row>
    <row r="24" spans="1:13" s="2" customFormat="1" ht="15" customHeight="1">
      <c r="A24" s="76" t="s">
        <v>27</v>
      </c>
      <c r="B24" s="57" t="s">
        <v>28</v>
      </c>
      <c r="C24" s="53">
        <f>+C23+C22</f>
        <v>0</v>
      </c>
      <c r="D24" s="54" t="e">
        <f>+C24/C$21</f>
        <v>#DIV/0!</v>
      </c>
      <c r="E24" s="53">
        <f>+E23+E22</f>
        <v>0</v>
      </c>
      <c r="F24" s="54" t="e">
        <f>+E24/E$21</f>
        <v>#DIV/0!</v>
      </c>
      <c r="G24" s="53">
        <f>+G23+G22</f>
        <v>0</v>
      </c>
      <c r="H24" s="54" t="e">
        <f>+G24/G$21</f>
        <v>#DIV/0!</v>
      </c>
      <c r="I24" s="53">
        <f>+I23+I22</f>
        <v>0</v>
      </c>
      <c r="J24" s="54" t="e">
        <f>+I24/I$21</f>
        <v>#DIV/0!</v>
      </c>
      <c r="K24" s="53">
        <f>+K23+K22</f>
        <v>0</v>
      </c>
      <c r="L24" s="77" t="e">
        <f>+K24/K$21</f>
        <v>#DIV/0!</v>
      </c>
      <c r="M24" s="17"/>
    </row>
    <row r="25" spans="1:13" s="2" customFormat="1" ht="15" customHeight="1">
      <c r="A25" s="76" t="s">
        <v>30</v>
      </c>
      <c r="B25" s="57" t="s">
        <v>31</v>
      </c>
      <c r="C25" s="53">
        <f>+RiclassificazioneIntermedia!D14</f>
        <v>0</v>
      </c>
      <c r="D25" s="54" t="e">
        <f>+C25/C$21</f>
        <v>#DIV/0!</v>
      </c>
      <c r="E25" s="53">
        <f>+RiclassificazioneIntermedia!E14</f>
        <v>0</v>
      </c>
      <c r="F25" s="54" t="e">
        <f>+E25/E$21</f>
        <v>#DIV/0!</v>
      </c>
      <c r="G25" s="53">
        <f>+RiclassificazioneIntermedia!F14</f>
        <v>0</v>
      </c>
      <c r="H25" s="54" t="e">
        <f>+G25/G$21</f>
        <v>#DIV/0!</v>
      </c>
      <c r="I25" s="53">
        <f>+RiclassificazioneIntermedia!G14</f>
        <v>0</v>
      </c>
      <c r="J25" s="54" t="e">
        <f>+I25/I$21</f>
        <v>#DIV/0!</v>
      </c>
      <c r="K25" s="53">
        <f>+RiclassificazioneIntermedia!H14</f>
        <v>0</v>
      </c>
      <c r="L25" s="77" t="e">
        <f>+K25/K$21</f>
        <v>#DIV/0!</v>
      </c>
      <c r="M25" s="17"/>
    </row>
    <row r="26" spans="1:13" ht="15" customHeight="1" thickBot="1">
      <c r="A26" s="78"/>
      <c r="B26" s="79" t="s">
        <v>32</v>
      </c>
      <c r="C26" s="80">
        <f>+C25+C24</f>
        <v>0</v>
      </c>
      <c r="D26" s="81" t="e">
        <f>+C26/C$21</f>
        <v>#DIV/0!</v>
      </c>
      <c r="E26" s="80">
        <f>+E25+E24</f>
        <v>0</v>
      </c>
      <c r="F26" s="81" t="e">
        <f>+E26/E$21</f>
        <v>#DIV/0!</v>
      </c>
      <c r="G26" s="80">
        <f>+G25+G24</f>
        <v>0</v>
      </c>
      <c r="H26" s="81" t="e">
        <f>+G26/G$21</f>
        <v>#DIV/0!</v>
      </c>
      <c r="I26" s="80">
        <f>+I25+I24</f>
        <v>0</v>
      </c>
      <c r="J26" s="81" t="e">
        <f>+I26/I$21</f>
        <v>#DIV/0!</v>
      </c>
      <c r="K26" s="80">
        <f>+K25+K24</f>
        <v>0</v>
      </c>
      <c r="L26" s="82" t="e">
        <f>+K26/K$21</f>
        <v>#DIV/0!</v>
      </c>
    </row>
    <row r="27" spans="1:13" s="56" customFormat="1" ht="5.25" customHeight="1" thickBot="1">
      <c r="A27" s="67"/>
      <c r="B27" s="68"/>
      <c r="C27" s="69"/>
      <c r="D27" s="70"/>
      <c r="E27" s="69"/>
      <c r="F27" s="70"/>
      <c r="G27" s="69"/>
      <c r="H27" s="70"/>
      <c r="I27" s="69"/>
      <c r="J27" s="70"/>
      <c r="K27" s="69"/>
      <c r="L27" s="70"/>
      <c r="M27" s="52"/>
    </row>
    <row r="28" spans="1:13" s="14" customFormat="1" ht="15" customHeight="1" thickBot="1">
      <c r="A28" s="71" t="s">
        <v>190</v>
      </c>
      <c r="B28" s="72"/>
      <c r="C28" s="83">
        <f t="shared" ref="C28:L28" si="6">+C15</f>
        <v>2007</v>
      </c>
      <c r="D28" s="74" t="str">
        <f t="shared" si="6"/>
        <v>%</v>
      </c>
      <c r="E28" s="83">
        <f t="shared" si="6"/>
        <v>2008</v>
      </c>
      <c r="F28" s="74" t="str">
        <f t="shared" si="6"/>
        <v>%</v>
      </c>
      <c r="G28" s="83">
        <f t="shared" si="6"/>
        <v>2009</v>
      </c>
      <c r="H28" s="74" t="str">
        <f t="shared" si="6"/>
        <v>%</v>
      </c>
      <c r="I28" s="83">
        <f t="shared" si="6"/>
        <v>2010</v>
      </c>
      <c r="J28" s="74" t="str">
        <f t="shared" si="6"/>
        <v>%</v>
      </c>
      <c r="K28" s="83">
        <f t="shared" si="6"/>
        <v>2011</v>
      </c>
      <c r="L28" s="75" t="str">
        <f t="shared" si="6"/>
        <v>%</v>
      </c>
      <c r="M28" s="15"/>
    </row>
    <row r="29" spans="1:13" ht="15" customHeight="1">
      <c r="A29" s="76" t="s">
        <v>34</v>
      </c>
      <c r="B29" s="57" t="s">
        <v>193</v>
      </c>
      <c r="C29" s="59" t="e">
        <f>+C24/C25</f>
        <v>#DIV/0!</v>
      </c>
      <c r="D29" s="55"/>
      <c r="E29" s="59" t="e">
        <f>+E24/E25</f>
        <v>#DIV/0!</v>
      </c>
      <c r="F29" s="55"/>
      <c r="G29" s="59" t="e">
        <f>+G24/G25</f>
        <v>#DIV/0!</v>
      </c>
      <c r="H29" s="55"/>
      <c r="I29" s="59" t="e">
        <f>+I24/I25</f>
        <v>#DIV/0!</v>
      </c>
      <c r="J29" s="55"/>
      <c r="K29" s="59" t="e">
        <f>+K24/K25</f>
        <v>#DIV/0!</v>
      </c>
      <c r="L29" s="84"/>
    </row>
    <row r="30" spans="1:13" ht="15" customHeight="1">
      <c r="A30" s="76" t="s">
        <v>35</v>
      </c>
      <c r="B30" s="57" t="s">
        <v>194</v>
      </c>
      <c r="C30" s="59" t="e">
        <f>+C3/C21</f>
        <v>#DIV/0!</v>
      </c>
      <c r="D30" s="55"/>
      <c r="E30" s="59" t="e">
        <f>+E3/E21</f>
        <v>#DIV/0!</v>
      </c>
      <c r="F30" s="55"/>
      <c r="G30" s="59" t="e">
        <f>+G3/G21</f>
        <v>#DIV/0!</v>
      </c>
      <c r="H30" s="55"/>
      <c r="I30" s="59" t="e">
        <f>+I3/I21</f>
        <v>#DIV/0!</v>
      </c>
      <c r="J30" s="55"/>
      <c r="K30" s="59" t="e">
        <f>+K3/K21</f>
        <v>#DIV/0!</v>
      </c>
      <c r="L30" s="84"/>
    </row>
    <row r="31" spans="1:13" ht="15" customHeight="1">
      <c r="A31" s="76" t="s">
        <v>36</v>
      </c>
      <c r="B31" s="57" t="s">
        <v>195</v>
      </c>
      <c r="C31" s="59" t="e">
        <f>+(C23+C25)/C20</f>
        <v>#DIV/0!</v>
      </c>
      <c r="D31" s="55"/>
      <c r="E31" s="59" t="e">
        <f>+(E23+E25)/E20</f>
        <v>#DIV/0!</v>
      </c>
      <c r="F31" s="55"/>
      <c r="G31" s="59" t="e">
        <f>+(G23+G25)/G20</f>
        <v>#DIV/0!</v>
      </c>
      <c r="H31" s="55"/>
      <c r="I31" s="59" t="e">
        <f>+(I23+I25)/I20</f>
        <v>#DIV/0!</v>
      </c>
      <c r="J31" s="55"/>
      <c r="K31" s="59" t="e">
        <f>+(K23+K25)/K20</f>
        <v>#DIV/0!</v>
      </c>
      <c r="L31" s="84"/>
    </row>
    <row r="32" spans="1:13" ht="15" customHeight="1">
      <c r="A32" s="76" t="s">
        <v>37</v>
      </c>
      <c r="B32" s="57" t="s">
        <v>196</v>
      </c>
      <c r="C32" s="59" t="e">
        <f>+C25/C20</f>
        <v>#DIV/0!</v>
      </c>
      <c r="D32" s="55"/>
      <c r="E32" s="59" t="e">
        <f>+E25/E20</f>
        <v>#DIV/0!</v>
      </c>
      <c r="F32" s="55"/>
      <c r="G32" s="59" t="e">
        <f>+G25/G20</f>
        <v>#DIV/0!</v>
      </c>
      <c r="H32" s="55"/>
      <c r="I32" s="59" t="e">
        <f>+I25/I20</f>
        <v>#DIV/0!</v>
      </c>
      <c r="J32" s="55"/>
      <c r="K32" s="59" t="e">
        <f>+K25/K20</f>
        <v>#DIV/0!</v>
      </c>
      <c r="L32" s="84"/>
    </row>
    <row r="33" spans="1:12" ht="15" customHeight="1">
      <c r="A33" s="76" t="s">
        <v>38</v>
      </c>
      <c r="B33" s="57" t="s">
        <v>197</v>
      </c>
      <c r="C33" s="59" t="e">
        <f>+C19/C22</f>
        <v>#DIV/0!</v>
      </c>
      <c r="D33" s="55"/>
      <c r="E33" s="59" t="e">
        <f>+E19/E22</f>
        <v>#DIV/0!</v>
      </c>
      <c r="F33" s="55"/>
      <c r="G33" s="59" t="e">
        <f>+G19/G22</f>
        <v>#DIV/0!</v>
      </c>
      <c r="H33" s="55"/>
      <c r="I33" s="59" t="e">
        <f>+I19/I22</f>
        <v>#DIV/0!</v>
      </c>
      <c r="J33" s="55"/>
      <c r="K33" s="59" t="e">
        <f>+K19/K22</f>
        <v>#DIV/0!</v>
      </c>
      <c r="L33" s="84"/>
    </row>
    <row r="34" spans="1:12" ht="15" customHeight="1">
      <c r="A34" s="76" t="s">
        <v>39</v>
      </c>
      <c r="B34" s="57" t="s">
        <v>198</v>
      </c>
      <c r="C34" s="59">
        <f>+C19-C22</f>
        <v>0</v>
      </c>
      <c r="D34" s="55"/>
      <c r="E34" s="59">
        <f>+E19-E22</f>
        <v>0</v>
      </c>
      <c r="F34" s="55"/>
      <c r="G34" s="59">
        <f>+G19-G22</f>
        <v>0</v>
      </c>
      <c r="H34" s="55"/>
      <c r="I34" s="59">
        <f>+I19-I22</f>
        <v>0</v>
      </c>
      <c r="J34" s="55"/>
      <c r="K34" s="59">
        <f>+K19-K22</f>
        <v>0</v>
      </c>
      <c r="L34" s="84"/>
    </row>
    <row r="35" spans="1:12" ht="15" customHeight="1">
      <c r="A35" s="76" t="s">
        <v>40</v>
      </c>
      <c r="B35" s="57" t="s">
        <v>199</v>
      </c>
      <c r="C35" s="59" t="e">
        <f>+(C19-C18)/C22</f>
        <v>#DIV/0!</v>
      </c>
      <c r="D35" s="55"/>
      <c r="E35" s="59" t="e">
        <f>+(E19-E18)/E22</f>
        <v>#DIV/0!</v>
      </c>
      <c r="F35" s="55"/>
      <c r="G35" s="59" t="e">
        <f>+(G19-G18)/G22</f>
        <v>#DIV/0!</v>
      </c>
      <c r="H35" s="55"/>
      <c r="I35" s="59" t="e">
        <f>+(I19-I18)/I22</f>
        <v>#DIV/0!</v>
      </c>
      <c r="J35" s="55"/>
      <c r="K35" s="59" t="e">
        <f>+(K19-K18)/K22</f>
        <v>#DIV/0!</v>
      </c>
      <c r="L35" s="84"/>
    </row>
    <row r="36" spans="1:12" ht="15" customHeight="1">
      <c r="A36" s="76" t="s">
        <v>41</v>
      </c>
      <c r="B36" s="57" t="s">
        <v>200</v>
      </c>
      <c r="C36" s="59">
        <f>+C19-C18-C22</f>
        <v>0</v>
      </c>
      <c r="D36" s="55"/>
      <c r="E36" s="59">
        <f>+E19-E18-E22</f>
        <v>0</v>
      </c>
      <c r="F36" s="55"/>
      <c r="G36" s="59">
        <f>+G19-G18-G22</f>
        <v>0</v>
      </c>
      <c r="H36" s="55"/>
      <c r="I36" s="59">
        <f>+I19-I18-I22</f>
        <v>0</v>
      </c>
      <c r="J36" s="55"/>
      <c r="K36" s="59">
        <f>+K19-K18-K22</f>
        <v>0</v>
      </c>
      <c r="L36" s="84"/>
    </row>
    <row r="37" spans="1:12" ht="15" customHeight="1">
      <c r="A37" s="76" t="s">
        <v>42</v>
      </c>
      <c r="B37" s="57" t="s">
        <v>201</v>
      </c>
      <c r="C37" s="59" t="e">
        <f>+(C13/C25)*100</f>
        <v>#DIV/0!</v>
      </c>
      <c r="D37" s="55"/>
      <c r="E37" s="59" t="e">
        <f>+(E13/E25)*100</f>
        <v>#DIV/0!</v>
      </c>
      <c r="F37" s="55"/>
      <c r="G37" s="59" t="e">
        <f>+(G13/G25)*100</f>
        <v>#DIV/0!</v>
      </c>
      <c r="H37" s="55"/>
      <c r="I37" s="59" t="e">
        <f>+(I13/I25)*100</f>
        <v>#DIV/0!</v>
      </c>
      <c r="J37" s="55"/>
      <c r="K37" s="59" t="e">
        <f>+(K13/K25)*100</f>
        <v>#DIV/0!</v>
      </c>
      <c r="L37" s="84"/>
    </row>
    <row r="38" spans="1:12" ht="15" customHeight="1">
      <c r="A38" s="76" t="s">
        <v>49</v>
      </c>
      <c r="B38" s="57" t="s">
        <v>202</v>
      </c>
      <c r="C38" s="59" t="e">
        <f>C9/C21*100</f>
        <v>#DIV/0!</v>
      </c>
      <c r="D38" s="55"/>
      <c r="E38" s="59" t="e">
        <f>E9/E21*100</f>
        <v>#DIV/0!</v>
      </c>
      <c r="F38" s="55"/>
      <c r="G38" s="59" t="e">
        <f>G9/G21*100</f>
        <v>#DIV/0!</v>
      </c>
      <c r="H38" s="55"/>
      <c r="I38" s="59" t="e">
        <f>I9/I21*100</f>
        <v>#DIV/0!</v>
      </c>
      <c r="J38" s="55"/>
      <c r="K38" s="59" t="e">
        <f>K9/K21*100</f>
        <v>#DIV/0!</v>
      </c>
      <c r="L38" s="84"/>
    </row>
    <row r="39" spans="1:12" ht="15" customHeight="1">
      <c r="A39" s="76" t="s">
        <v>50</v>
      </c>
      <c r="B39" s="57" t="s">
        <v>203</v>
      </c>
      <c r="C39" s="59" t="e">
        <f>+C9/C3*100</f>
        <v>#DIV/0!</v>
      </c>
      <c r="D39" s="55"/>
      <c r="E39" s="59" t="e">
        <f>+E9/E3*100</f>
        <v>#DIV/0!</v>
      </c>
      <c r="F39" s="55"/>
      <c r="G39" s="59" t="e">
        <f>+G9/G3*100</f>
        <v>#DIV/0!</v>
      </c>
      <c r="H39" s="55"/>
      <c r="I39" s="59" t="e">
        <f>+I9/I3*100</f>
        <v>#DIV/0!</v>
      </c>
      <c r="J39" s="55"/>
      <c r="K39" s="59" t="e">
        <f>+K9/K3*100</f>
        <v>#DIV/0!</v>
      </c>
      <c r="L39" s="84"/>
    </row>
    <row r="40" spans="1:12" ht="15" customHeight="1">
      <c r="A40" s="76" t="s">
        <v>43</v>
      </c>
      <c r="B40" s="57" t="s">
        <v>204</v>
      </c>
      <c r="C40" s="59" t="e">
        <f>+C11/C24*100</f>
        <v>#DIV/0!</v>
      </c>
      <c r="D40" s="55"/>
      <c r="E40" s="59" t="e">
        <f>+E11/E24*100</f>
        <v>#DIV/0!</v>
      </c>
      <c r="F40" s="55"/>
      <c r="G40" s="59" t="e">
        <f>+G11/G24*100</f>
        <v>#DIV/0!</v>
      </c>
      <c r="H40" s="55"/>
      <c r="I40" s="59" t="e">
        <f>+I11/I24*100</f>
        <v>#DIV/0!</v>
      </c>
      <c r="J40" s="55"/>
      <c r="K40" s="59" t="e">
        <f>+K11/K24*100</f>
        <v>#DIV/0!</v>
      </c>
      <c r="L40" s="84"/>
    </row>
    <row r="41" spans="1:12" ht="15" customHeight="1">
      <c r="A41" s="76" t="s">
        <v>44</v>
      </c>
      <c r="B41" s="57" t="s">
        <v>205</v>
      </c>
      <c r="C41" s="59" t="e">
        <f>+C38/C40</f>
        <v>#DIV/0!</v>
      </c>
      <c r="D41" s="55"/>
      <c r="E41" s="59" t="e">
        <f>+E38/E40</f>
        <v>#DIV/0!</v>
      </c>
      <c r="F41" s="55"/>
      <c r="G41" s="59" t="e">
        <f>+G38/G40</f>
        <v>#DIV/0!</v>
      </c>
      <c r="H41" s="55"/>
      <c r="I41" s="59" t="e">
        <f>+I38/I40</f>
        <v>#DIV/0!</v>
      </c>
      <c r="J41" s="55"/>
      <c r="K41" s="59" t="e">
        <f>+K38/K40</f>
        <v>#DIV/0!</v>
      </c>
      <c r="L41" s="84"/>
    </row>
    <row r="42" spans="1:12" ht="15" customHeight="1">
      <c r="A42" s="76" t="s">
        <v>45</v>
      </c>
      <c r="B42" s="57" t="s">
        <v>206</v>
      </c>
      <c r="C42" s="59">
        <f>IF(C18&gt;0, +C3/C18, 0)</f>
        <v>0</v>
      </c>
      <c r="D42" s="55"/>
      <c r="E42" s="59">
        <f>IF(E18&gt;0, +E3/E18, 0)</f>
        <v>0</v>
      </c>
      <c r="F42" s="55"/>
      <c r="G42" s="59">
        <f>IF(G18&gt;0, +G3/G18, 0)</f>
        <v>0</v>
      </c>
      <c r="H42" s="55"/>
      <c r="I42" s="59">
        <f>IF(I18&gt;0, +I3/I18, 0)</f>
        <v>0</v>
      </c>
      <c r="J42" s="55"/>
      <c r="K42" s="59">
        <f>IF(K18&gt;0, +K3/K18, 0)</f>
        <v>0</v>
      </c>
      <c r="L42" s="84"/>
    </row>
    <row r="43" spans="1:12" ht="15" customHeight="1">
      <c r="A43" s="76" t="s">
        <v>48</v>
      </c>
      <c r="B43" s="57" t="s">
        <v>207</v>
      </c>
      <c r="C43" s="60">
        <f>IF(C42&gt;0, 365/C42, 0)</f>
        <v>0</v>
      </c>
      <c r="D43" s="61"/>
      <c r="E43" s="60">
        <f>IF(E42&gt;0, 365/E42, 0)</f>
        <v>0</v>
      </c>
      <c r="F43" s="61"/>
      <c r="G43" s="60">
        <f>IF(G42&gt;0, 365/G42, 0)</f>
        <v>0</v>
      </c>
      <c r="H43" s="61"/>
      <c r="I43" s="60">
        <f>IF(I42&gt;0, 365/I42, 0)</f>
        <v>0</v>
      </c>
      <c r="J43" s="61"/>
      <c r="K43" s="60">
        <f>IF(K42&gt;0, 365/K42, 0)</f>
        <v>0</v>
      </c>
      <c r="L43" s="85"/>
    </row>
    <row r="44" spans="1:12" ht="15" customHeight="1">
      <c r="A44" s="76" t="s">
        <v>46</v>
      </c>
      <c r="B44" s="57" t="s">
        <v>208</v>
      </c>
      <c r="C44" s="60" t="e">
        <f>+C17/C3*365</f>
        <v>#DIV/0!</v>
      </c>
      <c r="D44" s="61"/>
      <c r="E44" s="60" t="e">
        <f>+E17/E3*365</f>
        <v>#DIV/0!</v>
      </c>
      <c r="F44" s="61"/>
      <c r="G44" s="60" t="e">
        <f>+G17/G3*365</f>
        <v>#DIV/0!</v>
      </c>
      <c r="H44" s="61"/>
      <c r="I44" s="60" t="e">
        <f>+I17/I3*365</f>
        <v>#DIV/0!</v>
      </c>
      <c r="J44" s="61"/>
      <c r="K44" s="60" t="e">
        <f>+K17/K3*365</f>
        <v>#DIV/0!</v>
      </c>
      <c r="L44" s="85"/>
    </row>
    <row r="45" spans="1:12" ht="15" customHeight="1">
      <c r="A45" s="76" t="s">
        <v>213</v>
      </c>
      <c r="B45" s="57" t="s">
        <v>209</v>
      </c>
      <c r="C45" s="60" t="e">
        <f>+C22/(SUM(BilanciCEE!G41:G56))*365</f>
        <v>#DIV/0!</v>
      </c>
      <c r="D45" s="61"/>
      <c r="E45" s="60" t="e">
        <f>+E22/(SUM(BilanciCEE!H41:H56))*365</f>
        <v>#DIV/0!</v>
      </c>
      <c r="F45" s="61"/>
      <c r="G45" s="60" t="e">
        <f>+G22/(SUM(BilanciCEE!I41:I56))*365</f>
        <v>#DIV/0!</v>
      </c>
      <c r="H45" s="61"/>
      <c r="I45" s="60" t="e">
        <f>+I22/(SUM(BilanciCEE!J41:J56))*365</f>
        <v>#DIV/0!</v>
      </c>
      <c r="J45" s="61"/>
      <c r="K45" s="60" t="e">
        <f>+K22/(SUM(BilanciCEE!K41:K56))*365</f>
        <v>#DIV/0!</v>
      </c>
      <c r="L45" s="85"/>
    </row>
    <row r="46" spans="1:12" ht="15" customHeight="1">
      <c r="A46" s="76"/>
      <c r="B46" s="57" t="s">
        <v>210</v>
      </c>
      <c r="C46" s="60" t="e">
        <f>IF(C43&gt;0, +C44+C43-C45, C44-C45)</f>
        <v>#DIV/0!</v>
      </c>
      <c r="D46" s="61"/>
      <c r="E46" s="60" t="e">
        <f>IF(E43&gt;0, +E44+E43-E45, E44-E45)</f>
        <v>#DIV/0!</v>
      </c>
      <c r="F46" s="61"/>
      <c r="G46" s="60" t="e">
        <f>IF(G43&gt;0, +G44+G43-G45, G44-G45)</f>
        <v>#DIV/0!</v>
      </c>
      <c r="H46" s="61"/>
      <c r="I46" s="60" t="e">
        <f>IF(I43&gt;0, +I44+I43-I45, I44-I45)</f>
        <v>#DIV/0!</v>
      </c>
      <c r="J46" s="61"/>
      <c r="K46" s="60" t="e">
        <f>IF(K43&gt;0, +K44+K43-K45, K44-K45)</f>
        <v>#DIV/0!</v>
      </c>
      <c r="L46" s="85"/>
    </row>
    <row r="47" spans="1:12" ht="15" customHeight="1" thickBot="1">
      <c r="A47" s="78"/>
      <c r="B47" s="79" t="s">
        <v>211</v>
      </c>
      <c r="C47" s="86">
        <f>+BilanciCEE!G67+BilanciCEE!G55+BilanciCEE!G54+BilanciCEE!G50+BilanciCEE!G49</f>
        <v>0</v>
      </c>
      <c r="D47" s="81" t="e">
        <f>+C47/C3</f>
        <v>#DIV/0!</v>
      </c>
      <c r="E47" s="86">
        <f>+BilanciCEE!H67+BilanciCEE!H55+BilanciCEE!H54+BilanciCEE!H50+BilanciCEE!H49</f>
        <v>0</v>
      </c>
      <c r="F47" s="81" t="e">
        <f>+E47/E3</f>
        <v>#DIV/0!</v>
      </c>
      <c r="G47" s="86">
        <f>+BilanciCEE!I67+BilanciCEE!I55+BilanciCEE!I54+BilanciCEE!I50+BilanciCEE!I49</f>
        <v>0</v>
      </c>
      <c r="H47" s="81" t="e">
        <f>+G47/G3</f>
        <v>#DIV/0!</v>
      </c>
      <c r="I47" s="86">
        <f>+BilanciCEE!J67+BilanciCEE!J55+BilanciCEE!J54+BilanciCEE!J50+BilanciCEE!J49</f>
        <v>0</v>
      </c>
      <c r="J47" s="81" t="e">
        <f>+I47/I3</f>
        <v>#DIV/0!</v>
      </c>
      <c r="K47" s="86">
        <f>+BilanciCEE!K67+BilanciCEE!K55+BilanciCEE!K54+BilanciCEE!K50+BilanciCEE!K49</f>
        <v>0</v>
      </c>
      <c r="L47" s="82" t="e">
        <f>+K47/K3</f>
        <v>#DIV/0!</v>
      </c>
    </row>
    <row r="48" spans="1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</sheetData>
  <sheetProtection password="F37A" sheet="1" objects="1" scenarios="1" selectLockedCells="1" selectUnlockedCells="1"/>
  <mergeCells count="3">
    <mergeCell ref="A2:B2"/>
    <mergeCell ref="A15:B15"/>
    <mergeCell ref="A28:B28"/>
  </mergeCells>
  <phoneticPr fontId="0" type="noConversion"/>
  <printOptions horizontalCentered="1" gridLines="1"/>
  <pageMargins left="0" right="0" top="0" bottom="0" header="0.51181102362204722" footer="0.51181102362204722"/>
  <pageSetup paperSize="8" fitToHeight="9" orientation="portrait" horizontalDpi="4294967295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"/>
  <sheetViews>
    <sheetView showGridLines="0" showRowColHeaders="0" topLeftCell="C4" zoomScaleNormal="100" workbookViewId="0">
      <selection activeCell="H20" sqref="H20"/>
    </sheetView>
  </sheetViews>
  <sheetFormatPr defaultColWidth="0" defaultRowHeight="12.75" zeroHeight="1"/>
  <cols>
    <col min="1" max="1" width="0" style="29" hidden="1" customWidth="1"/>
    <col min="2" max="2" width="18.28515625" style="29" hidden="1" customWidth="1"/>
    <col min="3" max="3" width="48.140625" style="50" bestFit="1" customWidth="1"/>
    <col min="4" max="8" width="10.7109375" style="29" customWidth="1"/>
    <col min="9" max="256" width="0" style="29" hidden="1" customWidth="1"/>
    <col min="257" max="16384" width="9.140625" style="63" hidden="1"/>
  </cols>
  <sheetData>
    <row r="1" spans="1:256" s="62" customFormat="1" ht="3" customHeight="1" thickBot="1">
      <c r="A1" s="31"/>
      <c r="B1" s="31"/>
      <c r="C1" s="64"/>
      <c r="D1" s="64"/>
      <c r="E1" s="64"/>
      <c r="F1" s="64"/>
      <c r="G1" s="64"/>
      <c r="H1" s="6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" customHeight="1" thickBot="1">
      <c r="A2" s="30"/>
      <c r="B2" s="30"/>
      <c r="C2" s="87" t="s">
        <v>129</v>
      </c>
      <c r="D2" s="98">
        <f>+BilanciCEE!G2</f>
        <v>2007</v>
      </c>
      <c r="E2" s="98">
        <f>+BilanciCEE!H2</f>
        <v>2008</v>
      </c>
      <c r="F2" s="98">
        <f>+BilanciCEE!I2</f>
        <v>2009</v>
      </c>
      <c r="G2" s="98">
        <f>+BilanciCEE!J2</f>
        <v>2010</v>
      </c>
      <c r="H2" s="99">
        <f>+BilanciCEE!K2</f>
        <v>2011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62" customFormat="1" ht="15" customHeight="1">
      <c r="A3" s="31"/>
      <c r="B3" s="31" t="s">
        <v>130</v>
      </c>
      <c r="C3" s="92" t="s">
        <v>131</v>
      </c>
      <c r="D3" s="47">
        <f>+BilanciCEE!G14</f>
        <v>0</v>
      </c>
      <c r="E3" s="47">
        <f>+BilanciCEE!H14</f>
        <v>0</v>
      </c>
      <c r="F3" s="47">
        <f>+BilanciCEE!I14</f>
        <v>0</v>
      </c>
      <c r="G3" s="47">
        <f>+BilanciCEE!J14</f>
        <v>0</v>
      </c>
      <c r="H3" s="100">
        <f>+BilanciCEE!K14</f>
        <v>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62" customFormat="1" ht="15" customHeight="1">
      <c r="A4" s="31"/>
      <c r="B4" s="31" t="s">
        <v>132</v>
      </c>
      <c r="C4" s="92" t="s">
        <v>133</v>
      </c>
      <c r="D4" s="47">
        <f>+BilanciCEE!G13</f>
        <v>0</v>
      </c>
      <c r="E4" s="47">
        <f>+BilanciCEE!H13</f>
        <v>0</v>
      </c>
      <c r="F4" s="47">
        <f>+BilanciCEE!I13</f>
        <v>0</v>
      </c>
      <c r="G4" s="47">
        <f>+BilanciCEE!J13</f>
        <v>0</v>
      </c>
      <c r="H4" s="100">
        <f>+BilanciCEE!K13</f>
        <v>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62" customFormat="1" ht="15" customHeight="1">
      <c r="A5" s="31"/>
      <c r="B5" s="31" t="s">
        <v>134</v>
      </c>
      <c r="C5" s="90" t="s">
        <v>135</v>
      </c>
      <c r="D5" s="23">
        <f>SUM(D3:D4)</f>
        <v>0</v>
      </c>
      <c r="E5" s="23">
        <f>SUM(E3:E4)</f>
        <v>0</v>
      </c>
      <c r="F5" s="23">
        <f>SUM(F3:F4)</f>
        <v>0</v>
      </c>
      <c r="G5" s="23">
        <f>SUM(G3:G4)</f>
        <v>0</v>
      </c>
      <c r="H5" s="91">
        <f>SUM(H3:H4)</f>
        <v>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62" customFormat="1" ht="15" customHeight="1">
      <c r="A6" s="31"/>
      <c r="B6" s="31" t="s">
        <v>16</v>
      </c>
      <c r="C6" s="92" t="s">
        <v>14</v>
      </c>
      <c r="D6" s="47">
        <f>+BilanciCEE!G11+BilanciCEE!G12</f>
        <v>0</v>
      </c>
      <c r="E6" s="47">
        <f>+BilanciCEE!H11+BilanciCEE!H12</f>
        <v>0</v>
      </c>
      <c r="F6" s="47">
        <f>+BilanciCEE!I11+BilanciCEE!I12</f>
        <v>0</v>
      </c>
      <c r="G6" s="47">
        <f>+BilanciCEE!J11+BilanciCEE!J12</f>
        <v>0</v>
      </c>
      <c r="H6" s="100">
        <f>+BilanciCEE!K11+BilanciCEE!K12</f>
        <v>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62" customFormat="1" ht="15" customHeight="1">
      <c r="A7" s="31"/>
      <c r="B7" s="31" t="s">
        <v>17</v>
      </c>
      <c r="C7" s="92" t="s">
        <v>15</v>
      </c>
      <c r="D7" s="47">
        <f>+BilanciCEE!G10+BilanciCEE!G15</f>
        <v>0</v>
      </c>
      <c r="E7" s="47">
        <f>+BilanciCEE!H10+BilanciCEE!H15</f>
        <v>0</v>
      </c>
      <c r="F7" s="47">
        <f>+BilanciCEE!I10+BilanciCEE!I15</f>
        <v>0</v>
      </c>
      <c r="G7" s="47">
        <f>+BilanciCEE!J10+BilanciCEE!J15</f>
        <v>0</v>
      </c>
      <c r="H7" s="100">
        <f>+BilanciCEE!K10+BilanciCEE!K15</f>
        <v>0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62" customFormat="1" ht="15" customHeight="1">
      <c r="A8" s="31"/>
      <c r="B8" s="31" t="s">
        <v>186</v>
      </c>
      <c r="C8" s="90" t="s">
        <v>136</v>
      </c>
      <c r="D8" s="34">
        <f>SUM(D5:D7)</f>
        <v>0</v>
      </c>
      <c r="E8" s="34">
        <f>SUM(E5:E7)</f>
        <v>0</v>
      </c>
      <c r="F8" s="34">
        <f>SUM(F5:F7)</f>
        <v>0</v>
      </c>
      <c r="G8" s="34">
        <f>SUM(G5:G7)</f>
        <v>0</v>
      </c>
      <c r="H8" s="94">
        <f>SUM(H5:H7)</f>
        <v>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62" customFormat="1" ht="15" customHeight="1">
      <c r="A9" s="31"/>
      <c r="B9" s="31" t="s">
        <v>20</v>
      </c>
      <c r="C9" s="90" t="s">
        <v>137</v>
      </c>
      <c r="D9" s="34">
        <f>SUM(BilanciCEE!G4:G9)</f>
        <v>0</v>
      </c>
      <c r="E9" s="34">
        <f>SUM(BilanciCEE!H4:H9)</f>
        <v>0</v>
      </c>
      <c r="F9" s="34">
        <f>SUM(BilanciCEE!I4:I9)</f>
        <v>0</v>
      </c>
      <c r="G9" s="34">
        <f>SUM(BilanciCEE!J4:J9)</f>
        <v>0</v>
      </c>
      <c r="H9" s="94">
        <f>SUM(BilanciCEE!K4:K9)</f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62" customFormat="1" ht="15" customHeight="1">
      <c r="A10" s="31"/>
      <c r="B10" s="31" t="s">
        <v>22</v>
      </c>
      <c r="C10" s="101" t="s">
        <v>138</v>
      </c>
      <c r="D10" s="48">
        <f>SUM(D8:D9)</f>
        <v>0</v>
      </c>
      <c r="E10" s="48">
        <f>SUM(E8:E9)</f>
        <v>0</v>
      </c>
      <c r="F10" s="48">
        <f>SUM(F8:F9)</f>
        <v>0</v>
      </c>
      <c r="G10" s="48">
        <f>SUM(G8:G9)</f>
        <v>0</v>
      </c>
      <c r="H10" s="102">
        <f>SUM(H8:H9)</f>
        <v>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62" customFormat="1" ht="15" customHeight="1">
      <c r="A11" s="31"/>
      <c r="B11" s="31" t="s">
        <v>139</v>
      </c>
      <c r="C11" s="92" t="s">
        <v>24</v>
      </c>
      <c r="D11" s="49">
        <f>+BilanciCEE!G27+BilanciCEE!G29</f>
        <v>0</v>
      </c>
      <c r="E11" s="49">
        <f>+BilanciCEE!H27+BilanciCEE!H29</f>
        <v>0</v>
      </c>
      <c r="F11" s="49">
        <f>+BilanciCEE!I27+BilanciCEE!I29</f>
        <v>0</v>
      </c>
      <c r="G11" s="49">
        <f>+BilanciCEE!J27+BilanciCEE!J29</f>
        <v>0</v>
      </c>
      <c r="H11" s="93">
        <f>+BilanciCEE!K27+BilanciCEE!K29</f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62" customFormat="1" ht="15" customHeight="1">
      <c r="A12" s="31"/>
      <c r="B12" s="31" t="s">
        <v>140</v>
      </c>
      <c r="C12" s="92" t="s">
        <v>141</v>
      </c>
      <c r="D12" s="47">
        <f>+BilanciCEE!G28+BilanciCEE!G26+BilanciCEE!G25</f>
        <v>0</v>
      </c>
      <c r="E12" s="47">
        <f>+BilanciCEE!H28+BilanciCEE!H26+BilanciCEE!H25</f>
        <v>0</v>
      </c>
      <c r="F12" s="47">
        <f>+BilanciCEE!I28+BilanciCEE!I26+BilanciCEE!I25</f>
        <v>0</v>
      </c>
      <c r="G12" s="47">
        <f>+BilanciCEE!J28+BilanciCEE!J26+BilanciCEE!J25</f>
        <v>0</v>
      </c>
      <c r="H12" s="100">
        <f>+BilanciCEE!K28+BilanciCEE!K26+BilanciCEE!K25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62" customFormat="1" ht="15" customHeight="1">
      <c r="A13" s="31"/>
      <c r="B13" s="31" t="s">
        <v>27</v>
      </c>
      <c r="C13" s="90" t="s">
        <v>142</v>
      </c>
      <c r="D13" s="34">
        <f>SUM(D11:D12)</f>
        <v>0</v>
      </c>
      <c r="E13" s="34">
        <f>SUM(E11:E12)</f>
        <v>0</v>
      </c>
      <c r="F13" s="34">
        <f>SUM(F11:F12)</f>
        <v>0</v>
      </c>
      <c r="G13" s="34">
        <f>SUM(G11:G12)</f>
        <v>0</v>
      </c>
      <c r="H13" s="94">
        <f>SUM(H11:H12)</f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62" customFormat="1" ht="15" customHeight="1">
      <c r="A14" s="31"/>
      <c r="B14" s="31" t="s">
        <v>30</v>
      </c>
      <c r="C14" s="90" t="s">
        <v>143</v>
      </c>
      <c r="D14" s="34">
        <f>SUM(BilanciCEE!G16:G24)-BilanciCEE!G3</f>
        <v>0</v>
      </c>
      <c r="E14" s="34">
        <f>SUM(BilanciCEE!H16:H24)-BilanciCEE!H3</f>
        <v>0</v>
      </c>
      <c r="F14" s="34">
        <f>SUM(BilanciCEE!I16:I24)-BilanciCEE!I3</f>
        <v>0</v>
      </c>
      <c r="G14" s="34">
        <f>SUM(BilanciCEE!J16:J24)-BilanciCEE!J3</f>
        <v>0</v>
      </c>
      <c r="H14" s="94">
        <f>SUM(BilanciCEE!K16:K24)-BilanciCEE!K3</f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62" customFormat="1" ht="15" customHeight="1" thickBot="1">
      <c r="A15" s="31"/>
      <c r="B15" s="31"/>
      <c r="C15" s="103" t="s">
        <v>144</v>
      </c>
      <c r="D15" s="104">
        <f>SUM(D13:D14)</f>
        <v>0</v>
      </c>
      <c r="E15" s="104">
        <f>SUM(E13:E14)</f>
        <v>0</v>
      </c>
      <c r="F15" s="104">
        <f>SUM(F13:F14)</f>
        <v>0</v>
      </c>
      <c r="G15" s="104">
        <f>SUM(G13:G14)</f>
        <v>0</v>
      </c>
      <c r="H15" s="105">
        <f>SUM(H13:H14)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62" customFormat="1" ht="3" customHeight="1" thickBot="1">
      <c r="A16" s="31"/>
      <c r="B16" s="31"/>
      <c r="C16" s="64"/>
      <c r="D16" s="64"/>
      <c r="E16" s="64"/>
      <c r="F16" s="64"/>
      <c r="G16" s="64"/>
      <c r="H16" s="64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62" customFormat="1" ht="15" customHeight="1" thickBot="1">
      <c r="A17" s="32"/>
      <c r="B17" s="32"/>
      <c r="C17" s="87" t="s">
        <v>145</v>
      </c>
      <c r="D17" s="88">
        <f>+D2</f>
        <v>2007</v>
      </c>
      <c r="E17" s="88">
        <f>+E2</f>
        <v>2008</v>
      </c>
      <c r="F17" s="88">
        <f>+F2</f>
        <v>2009</v>
      </c>
      <c r="G17" s="88">
        <f>+G2</f>
        <v>2010</v>
      </c>
      <c r="H17" s="89">
        <f>+H2</f>
        <v>2011</v>
      </c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62" customFormat="1" ht="15" customHeight="1">
      <c r="A18" s="31" t="s">
        <v>2</v>
      </c>
      <c r="B18" s="31" t="s">
        <v>146</v>
      </c>
      <c r="C18" s="90" t="s">
        <v>147</v>
      </c>
      <c r="D18" s="23">
        <f>SUM(BilanciCEE!G36:G40)</f>
        <v>0</v>
      </c>
      <c r="E18" s="23">
        <f>SUM(BilanciCEE!H36:H40)</f>
        <v>0</v>
      </c>
      <c r="F18" s="23">
        <f>SUM(BilanciCEE!I36:I40)</f>
        <v>0</v>
      </c>
      <c r="G18" s="23">
        <f>SUM(BilanciCEE!J36:J40)</f>
        <v>0</v>
      </c>
      <c r="H18" s="91">
        <f>SUM(BilanciCEE!K36:K40)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62" customFormat="1" ht="15" customHeight="1">
      <c r="A19" s="31" t="s">
        <v>148</v>
      </c>
      <c r="B19" s="31" t="s">
        <v>149</v>
      </c>
      <c r="C19" s="92" t="s">
        <v>150</v>
      </c>
      <c r="D19" s="49">
        <f>+BilanciCEE!G41+BilanciCEE!G42+BilanciCEE!G43+BilanciCEE!G53+BilanciCEE!G56</f>
        <v>0</v>
      </c>
      <c r="E19" s="49">
        <f>+BilanciCEE!H41+BilanciCEE!H42+BilanciCEE!H43+BilanciCEE!H53+BilanciCEE!H56</f>
        <v>0</v>
      </c>
      <c r="F19" s="49">
        <f>+BilanciCEE!I41+BilanciCEE!I42+BilanciCEE!I43+BilanciCEE!I53+BilanciCEE!I56</f>
        <v>0</v>
      </c>
      <c r="G19" s="49">
        <f>+BilanciCEE!J41+BilanciCEE!J42+BilanciCEE!J43+BilanciCEE!J53+BilanciCEE!J56</f>
        <v>0</v>
      </c>
      <c r="H19" s="93">
        <f>+BilanciCEE!K41+BilanciCEE!K42+BilanciCEE!K43+BilanciCEE!K53+BilanciCEE!K56</f>
        <v>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62" customFormat="1" ht="15" customHeight="1">
      <c r="A20" s="31" t="s">
        <v>151</v>
      </c>
      <c r="B20" s="31" t="s">
        <v>152</v>
      </c>
      <c r="C20" s="90" t="s">
        <v>153</v>
      </c>
      <c r="D20" s="34">
        <f>+D18-D19</f>
        <v>0</v>
      </c>
      <c r="E20" s="34">
        <f>+E18-E19</f>
        <v>0</v>
      </c>
      <c r="F20" s="34">
        <f>+F18-F19</f>
        <v>0</v>
      </c>
      <c r="G20" s="34">
        <f>+G18-G19</f>
        <v>0</v>
      </c>
      <c r="H20" s="94">
        <f>+H18-H19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62" customFormat="1" ht="15" customHeight="1">
      <c r="A21" s="31" t="s">
        <v>154</v>
      </c>
      <c r="B21" s="31" t="s">
        <v>155</v>
      </c>
      <c r="C21" s="92" t="s">
        <v>156</v>
      </c>
      <c r="D21" s="49">
        <f>+BilanciCEE!G49+BilanciCEE!G50+BilanciCEE!G51+BilanciCEE!G52+BilanciCEE!G54+BilanciCEE!G55</f>
        <v>0</v>
      </c>
      <c r="E21" s="49">
        <f>+BilanciCEE!H49+BilanciCEE!H50+BilanciCEE!H51+BilanciCEE!H52+BilanciCEE!H54+BilanciCEE!H55</f>
        <v>0</v>
      </c>
      <c r="F21" s="49">
        <f>+BilanciCEE!I49+BilanciCEE!I50+BilanciCEE!I51+BilanciCEE!I52+BilanciCEE!I54+BilanciCEE!I55</f>
        <v>0</v>
      </c>
      <c r="G21" s="49">
        <f>+BilanciCEE!J49+BilanciCEE!J50+BilanciCEE!J51+BilanciCEE!J52+BilanciCEE!J54+BilanciCEE!J55</f>
        <v>0</v>
      </c>
      <c r="H21" s="93">
        <f>+BilanciCEE!K49+BilanciCEE!K50+BilanciCEE!K51+BilanciCEE!K52+BilanciCEE!K54+BilanciCEE!K55</f>
        <v>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62" customFormat="1" ht="15" customHeight="1">
      <c r="A22" s="31" t="s">
        <v>157</v>
      </c>
      <c r="B22" s="31" t="s">
        <v>158</v>
      </c>
      <c r="C22" s="90" t="s">
        <v>159</v>
      </c>
      <c r="D22" s="34">
        <f>+D20-D21</f>
        <v>0</v>
      </c>
      <c r="E22" s="34">
        <f>+E20-E21</f>
        <v>0</v>
      </c>
      <c r="F22" s="34">
        <f>+F20-F21</f>
        <v>0</v>
      </c>
      <c r="G22" s="34">
        <f>+G20-G21</f>
        <v>0</v>
      </c>
      <c r="H22" s="94">
        <f>+H20-H21</f>
        <v>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62" customFormat="1" ht="15" customHeight="1">
      <c r="A23" s="31" t="s">
        <v>160</v>
      </c>
      <c r="B23" s="31" t="s">
        <v>161</v>
      </c>
      <c r="C23" s="92" t="s">
        <v>162</v>
      </c>
      <c r="D23" s="49">
        <f>(+BilanciCEE!G57+BilanciCEE!G58+BilanciCEE!G60-BilanciCEE!G61+BilanciCEE!G62-BilanciCEE!G63)</f>
        <v>0</v>
      </c>
      <c r="E23" s="49">
        <f>(+BilanciCEE!H57+BilanciCEE!H58+BilanciCEE!H60-BilanciCEE!H61+BilanciCEE!H62-BilanciCEE!H63)</f>
        <v>0</v>
      </c>
      <c r="F23" s="49">
        <f>(+BilanciCEE!I57+BilanciCEE!I58+BilanciCEE!I60-BilanciCEE!I61+BilanciCEE!I62-BilanciCEE!I63)</f>
        <v>0</v>
      </c>
      <c r="G23" s="49">
        <f>(+BilanciCEE!J57+BilanciCEE!J58+BilanciCEE!J60-BilanciCEE!J61+BilanciCEE!J62-BilanciCEE!J63)</f>
        <v>0</v>
      </c>
      <c r="H23" s="93">
        <f>(+BilanciCEE!K57+BilanciCEE!K58+BilanciCEE!K60-BilanciCEE!K61+BilanciCEE!K62-BilanciCEE!K63)</f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62" customFormat="1" ht="15" customHeight="1">
      <c r="A24" s="31" t="s">
        <v>163</v>
      </c>
      <c r="B24" s="31" t="s">
        <v>164</v>
      </c>
      <c r="C24" s="90" t="s">
        <v>165</v>
      </c>
      <c r="D24" s="34">
        <f>+D22+D23</f>
        <v>0</v>
      </c>
      <c r="E24" s="34">
        <f>+E22+E23</f>
        <v>0</v>
      </c>
      <c r="F24" s="34">
        <f>+F22+F23</f>
        <v>0</v>
      </c>
      <c r="G24" s="34">
        <f>+G22+G23</f>
        <v>0</v>
      </c>
      <c r="H24" s="94">
        <f>+H22+H23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62" customFormat="1" ht="15" customHeight="1">
      <c r="A25" s="31" t="s">
        <v>70</v>
      </c>
      <c r="B25" s="31" t="s">
        <v>166</v>
      </c>
      <c r="C25" s="92" t="s">
        <v>167</v>
      </c>
      <c r="D25" s="49">
        <f>SUM(BilanciCEE!G44:G48)</f>
        <v>0</v>
      </c>
      <c r="E25" s="49">
        <f>SUM(BilanciCEE!H44:H48)</f>
        <v>0</v>
      </c>
      <c r="F25" s="49">
        <f>SUM(BilanciCEE!I44:I48)</f>
        <v>0</v>
      </c>
      <c r="G25" s="49">
        <f>SUM(BilanciCEE!J44:J48)</f>
        <v>0</v>
      </c>
      <c r="H25" s="93">
        <f>SUM(BilanciCEE!K44:K48)</f>
        <v>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62" customFormat="1" ht="15" customHeight="1">
      <c r="A26" s="31" t="s">
        <v>168</v>
      </c>
      <c r="B26" s="31" t="s">
        <v>169</v>
      </c>
      <c r="C26" s="92" t="s">
        <v>170</v>
      </c>
      <c r="D26" s="49">
        <f>+BilanciCEE!G59</f>
        <v>0</v>
      </c>
      <c r="E26" s="49">
        <f>+BilanciCEE!H59</f>
        <v>0</v>
      </c>
      <c r="F26" s="49">
        <f>+BilanciCEE!I59</f>
        <v>0</v>
      </c>
      <c r="G26" s="49">
        <f>+BilanciCEE!J59</f>
        <v>0</v>
      </c>
      <c r="H26" s="93">
        <f>+BilanciCEE!K59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62" customFormat="1" ht="15" customHeight="1">
      <c r="A27" s="31" t="s">
        <v>171</v>
      </c>
      <c r="B27" s="31" t="s">
        <v>172</v>
      </c>
      <c r="C27" s="92" t="s">
        <v>173</v>
      </c>
      <c r="D27" s="49">
        <f>+BilanciCEE!G64</f>
        <v>0</v>
      </c>
      <c r="E27" s="49">
        <f>+BilanciCEE!H64</f>
        <v>0</v>
      </c>
      <c r="F27" s="49">
        <f>+BilanciCEE!I64</f>
        <v>0</v>
      </c>
      <c r="G27" s="49">
        <f>+BilanciCEE!J64</f>
        <v>0</v>
      </c>
      <c r="H27" s="93">
        <f>+BilanciCEE!K64</f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62" customFormat="1" ht="15" customHeight="1" thickBot="1">
      <c r="A28" s="31" t="s">
        <v>174</v>
      </c>
      <c r="B28" s="31" t="s">
        <v>175</v>
      </c>
      <c r="C28" s="95" t="s">
        <v>176</v>
      </c>
      <c r="D28" s="96">
        <f>+D24-D25-D26-D27</f>
        <v>0</v>
      </c>
      <c r="E28" s="96">
        <f>+E24-E25-E26-E27</f>
        <v>0</v>
      </c>
      <c r="F28" s="96">
        <f>+F24-F25-F26-F27</f>
        <v>0</v>
      </c>
      <c r="G28" s="96">
        <f>+G24-G25-G26-G27</f>
        <v>0</v>
      </c>
      <c r="H28" s="97">
        <f>+H24-H25-H26-H27</f>
        <v>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idden="1"/>
    <row r="30" spans="1:256" hidden="1"/>
  </sheetData>
  <sheetProtection password="F37A" sheet="1" objects="1" scenarios="1" selectLockedCells="1" selectUnlockedCells="1"/>
  <mergeCells count="2">
    <mergeCell ref="C1:H1"/>
    <mergeCell ref="C16:H16"/>
  </mergeCells>
  <phoneticPr fontId="3" type="noConversion"/>
  <pageMargins left="0.75" right="0.75" top="1" bottom="1" header="0.5" footer="0.5"/>
  <pageSetup paperSize="8" scale="1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B19"/>
  <sheetViews>
    <sheetView showGridLines="0" workbookViewId="0">
      <selection activeCell="B1" sqref="B1"/>
    </sheetView>
  </sheetViews>
  <sheetFormatPr defaultRowHeight="15" zeroHeight="1"/>
  <cols>
    <col min="1" max="1" width="2.5703125" style="35" bestFit="1" customWidth="1"/>
    <col min="2" max="2" width="170.7109375" style="35" customWidth="1"/>
    <col min="3" max="256" width="0" style="35" hidden="1" customWidth="1"/>
    <col min="257" max="16384" width="9.140625" style="35"/>
  </cols>
  <sheetData>
    <row r="1" spans="1:2">
      <c r="B1" s="35" t="s">
        <v>215</v>
      </c>
    </row>
    <row r="2" spans="1:2">
      <c r="B2" s="35" t="s">
        <v>222</v>
      </c>
    </row>
    <row r="3" spans="1:2">
      <c r="B3" s="35" t="s">
        <v>218</v>
      </c>
    </row>
    <row r="4" spans="1:2">
      <c r="B4" s="35" t="s">
        <v>219</v>
      </c>
    </row>
    <row r="5" spans="1:2">
      <c r="B5" s="35" t="s">
        <v>220</v>
      </c>
    </row>
    <row r="6" spans="1:2"/>
    <row r="7" spans="1:2">
      <c r="B7" s="35" t="s">
        <v>223</v>
      </c>
    </row>
    <row r="8" spans="1:2">
      <c r="A8" s="35">
        <v>1</v>
      </c>
      <c r="B8" s="35" t="s">
        <v>228</v>
      </c>
    </row>
    <row r="9" spans="1:2">
      <c r="A9" s="35">
        <v>2</v>
      </c>
      <c r="B9" s="35" t="s">
        <v>227</v>
      </c>
    </row>
    <row r="10" spans="1:2">
      <c r="A10" s="35">
        <v>3</v>
      </c>
      <c r="B10" s="35" t="s">
        <v>214</v>
      </c>
    </row>
    <row r="11" spans="1:2">
      <c r="A11" s="35">
        <v>4</v>
      </c>
      <c r="B11" s="35" t="s">
        <v>216</v>
      </c>
    </row>
    <row r="12" spans="1:2">
      <c r="A12" s="35">
        <v>5</v>
      </c>
      <c r="B12" s="35" t="s">
        <v>217</v>
      </c>
    </row>
    <row r="13" spans="1:2">
      <c r="A13" s="35">
        <v>6</v>
      </c>
      <c r="B13" s="35" t="s">
        <v>229</v>
      </c>
    </row>
    <row r="14" spans="1:2"/>
    <row r="15" spans="1:2">
      <c r="B15" s="35" t="s">
        <v>225</v>
      </c>
    </row>
    <row r="16" spans="1:2">
      <c r="B16" s="35" t="s">
        <v>224</v>
      </c>
    </row>
    <row r="17" spans="2:2">
      <c r="B17" s="35" t="s">
        <v>221</v>
      </c>
    </row>
    <row r="18" spans="2:2">
      <c r="B18" s="35" t="s">
        <v>226</v>
      </c>
    </row>
    <row r="19" spans="2:2" hidden="1"/>
  </sheetData>
  <sheetProtection password="F37A" sheet="1" objects="1" scenarios="1" selectLockedCells="1" selectUnlockedCells="1"/>
  <phoneticPr fontId="3" type="noConversion"/>
  <pageMargins left="0.75" right="0.75" top="1" bottom="1" header="0.5" footer="0.5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 enableFormatConditionsCalculation="0">
    <tabColor indexed="17"/>
    <pageSetUpPr fitToPage="1"/>
  </sheetPr>
  <dimension ref="A1:L68"/>
  <sheetViews>
    <sheetView showGridLines="0" showRowColHeaders="0" tabSelected="1" zoomScaleNormal="100" workbookViewId="0">
      <selection activeCell="G3" sqref="G3"/>
    </sheetView>
  </sheetViews>
  <sheetFormatPr defaultColWidth="0" defaultRowHeight="12.75" zeroHeight="1"/>
  <cols>
    <col min="1" max="1" width="2.85546875" style="44" bestFit="1" customWidth="1"/>
    <col min="2" max="2" width="2" style="44" bestFit="1" customWidth="1"/>
    <col min="3" max="3" width="3.28515625" style="44" bestFit="1" customWidth="1"/>
    <col min="4" max="4" width="4.140625" style="44" bestFit="1" customWidth="1"/>
    <col min="5" max="5" width="19.5703125" style="45" customWidth="1"/>
    <col min="6" max="6" width="57.85546875" style="46" bestFit="1" customWidth="1"/>
    <col min="7" max="9" width="10.7109375" style="3" customWidth="1"/>
    <col min="10" max="11" width="10.7109375" style="4" customWidth="1"/>
    <col min="12" max="12" width="0" hidden="1" customWidth="1"/>
    <col min="13" max="256" width="9.140625" hidden="1" customWidth="1"/>
    <col min="257" max="16384" width="9.140625" hidden="1"/>
  </cols>
  <sheetData>
    <row r="1" spans="1:11" s="12" customFormat="1" ht="1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3" customFormat="1" ht="15" customHeight="1" thickBot="1">
      <c r="A2" s="42"/>
      <c r="B2" s="42"/>
      <c r="C2" s="42"/>
      <c r="D2" s="42"/>
      <c r="E2" s="43"/>
      <c r="F2" s="43"/>
      <c r="G2" s="22">
        <v>2007</v>
      </c>
      <c r="H2" s="22">
        <v>2008</v>
      </c>
      <c r="I2" s="22">
        <f>+H2+1</f>
        <v>2009</v>
      </c>
      <c r="J2" s="22">
        <f>+I2+1</f>
        <v>2010</v>
      </c>
      <c r="K2" s="22">
        <f>+J2+1</f>
        <v>2011</v>
      </c>
    </row>
    <row r="3" spans="1:11" s="8" customFormat="1" ht="15" customHeight="1">
      <c r="A3" s="9" t="s">
        <v>51</v>
      </c>
      <c r="B3" s="9" t="s">
        <v>52</v>
      </c>
      <c r="C3" s="9"/>
      <c r="D3" s="9"/>
      <c r="E3" s="6" t="s">
        <v>53</v>
      </c>
      <c r="F3" s="19"/>
      <c r="G3" s="23"/>
      <c r="H3" s="23"/>
      <c r="I3" s="23"/>
      <c r="J3" s="26"/>
      <c r="K3" s="23"/>
    </row>
    <row r="4" spans="1:11" s="8" customFormat="1" ht="15" customHeight="1">
      <c r="A4" s="10" t="s">
        <v>51</v>
      </c>
      <c r="B4" s="10" t="s">
        <v>54</v>
      </c>
      <c r="C4" s="10" t="s">
        <v>55</v>
      </c>
      <c r="D4" s="10" t="s">
        <v>33</v>
      </c>
      <c r="E4" s="7" t="s">
        <v>21</v>
      </c>
      <c r="F4" s="20" t="s">
        <v>56</v>
      </c>
      <c r="G4" s="23"/>
      <c r="H4" s="23"/>
      <c r="I4" s="23"/>
      <c r="J4" s="23"/>
      <c r="K4" s="23"/>
    </row>
    <row r="5" spans="1:11" s="8" customFormat="1" ht="15" customHeight="1">
      <c r="A5" s="10" t="s">
        <v>51</v>
      </c>
      <c r="B5" s="10" t="s">
        <v>54</v>
      </c>
      <c r="C5" s="10" t="s">
        <v>55</v>
      </c>
      <c r="D5" s="10" t="s">
        <v>47</v>
      </c>
      <c r="E5" s="7" t="s">
        <v>21</v>
      </c>
      <c r="F5" s="20" t="s">
        <v>57</v>
      </c>
      <c r="G5" s="23"/>
      <c r="H5" s="23"/>
      <c r="I5" s="23"/>
      <c r="J5" s="23"/>
      <c r="K5" s="23"/>
    </row>
    <row r="6" spans="1:11" s="8" customFormat="1" ht="15" customHeight="1">
      <c r="A6" s="10" t="s">
        <v>51</v>
      </c>
      <c r="B6" s="10" t="s">
        <v>54</v>
      </c>
      <c r="C6" s="10"/>
      <c r="D6" s="10"/>
      <c r="E6" s="7" t="s">
        <v>21</v>
      </c>
      <c r="F6" s="20" t="s">
        <v>58</v>
      </c>
      <c r="G6" s="23"/>
      <c r="H6" s="23"/>
      <c r="I6" s="23"/>
      <c r="J6" s="23"/>
      <c r="K6" s="23"/>
    </row>
    <row r="7" spans="1:11" s="8" customFormat="1" ht="15" customHeight="1">
      <c r="A7" s="10" t="s">
        <v>51</v>
      </c>
      <c r="B7" s="10" t="s">
        <v>54</v>
      </c>
      <c r="C7" s="10"/>
      <c r="D7" s="10"/>
      <c r="E7" s="7" t="s">
        <v>21</v>
      </c>
      <c r="F7" s="20" t="s">
        <v>57</v>
      </c>
      <c r="G7" s="23"/>
      <c r="H7" s="23"/>
      <c r="I7" s="23"/>
      <c r="J7" s="23"/>
      <c r="K7" s="23"/>
    </row>
    <row r="8" spans="1:11" s="8" customFormat="1" ht="15" customHeight="1">
      <c r="A8" s="10" t="s">
        <v>51</v>
      </c>
      <c r="B8" s="10" t="s">
        <v>54</v>
      </c>
      <c r="C8" s="10"/>
      <c r="D8" s="10"/>
      <c r="E8" s="7" t="s">
        <v>21</v>
      </c>
      <c r="F8" s="20" t="s">
        <v>59</v>
      </c>
      <c r="G8" s="23"/>
      <c r="H8" s="23"/>
      <c r="I8" s="23"/>
      <c r="J8" s="23"/>
      <c r="K8" s="23"/>
    </row>
    <row r="9" spans="1:11" s="8" customFormat="1" ht="15" customHeight="1">
      <c r="A9" s="10" t="s">
        <v>51</v>
      </c>
      <c r="B9" s="10" t="s">
        <v>54</v>
      </c>
      <c r="C9" s="10"/>
      <c r="D9" s="10"/>
      <c r="E9" s="7" t="s">
        <v>21</v>
      </c>
      <c r="F9" s="20" t="s">
        <v>57</v>
      </c>
      <c r="G9" s="23"/>
      <c r="H9" s="23"/>
      <c r="I9" s="23"/>
      <c r="J9" s="23"/>
      <c r="K9" s="23"/>
    </row>
    <row r="10" spans="1:11" s="8" customFormat="1" ht="15" customHeight="1">
      <c r="A10" s="10" t="s">
        <v>51</v>
      </c>
      <c r="B10" s="10" t="s">
        <v>16</v>
      </c>
      <c r="C10" s="10" t="s">
        <v>55</v>
      </c>
      <c r="D10" s="10"/>
      <c r="E10" s="7" t="s">
        <v>15</v>
      </c>
      <c r="F10" s="20"/>
      <c r="G10" s="23"/>
      <c r="H10" s="23"/>
      <c r="I10" s="23"/>
      <c r="J10" s="23"/>
      <c r="K10" s="23"/>
    </row>
    <row r="11" spans="1:11" s="8" customFormat="1" ht="15" customHeight="1">
      <c r="A11" s="10" t="s">
        <v>51</v>
      </c>
      <c r="B11" s="10" t="s">
        <v>16</v>
      </c>
      <c r="C11" s="10" t="s">
        <v>60</v>
      </c>
      <c r="D11" s="10" t="s">
        <v>61</v>
      </c>
      <c r="E11" s="7" t="s">
        <v>62</v>
      </c>
      <c r="F11" s="20" t="s">
        <v>63</v>
      </c>
      <c r="G11" s="23"/>
      <c r="H11" s="23"/>
      <c r="I11" s="23"/>
      <c r="J11" s="23"/>
      <c r="K11" s="23"/>
    </row>
    <row r="12" spans="1:11" s="8" customFormat="1" ht="15" customHeight="1">
      <c r="A12" s="10" t="s">
        <v>51</v>
      </c>
      <c r="B12" s="10" t="s">
        <v>16</v>
      </c>
      <c r="C12" s="10" t="s">
        <v>60</v>
      </c>
      <c r="D12" s="10" t="s">
        <v>64</v>
      </c>
      <c r="E12" s="7" t="s">
        <v>62</v>
      </c>
      <c r="F12" s="20" t="s">
        <v>65</v>
      </c>
      <c r="G12" s="23"/>
      <c r="H12" s="23"/>
      <c r="I12" s="23"/>
      <c r="J12" s="23"/>
      <c r="K12" s="23"/>
    </row>
    <row r="13" spans="1:11" s="8" customFormat="1" ht="15" customHeight="1">
      <c r="A13" s="10" t="s">
        <v>51</v>
      </c>
      <c r="B13" s="10" t="s">
        <v>16</v>
      </c>
      <c r="C13" s="10" t="s">
        <v>66</v>
      </c>
      <c r="D13" s="10"/>
      <c r="E13" s="7" t="s">
        <v>62</v>
      </c>
      <c r="F13" s="20" t="s">
        <v>67</v>
      </c>
      <c r="G13" s="23"/>
      <c r="H13" s="23"/>
      <c r="I13" s="23"/>
      <c r="J13" s="23"/>
      <c r="K13" s="23"/>
    </row>
    <row r="14" spans="1:11" s="8" customFormat="1" ht="15" customHeight="1">
      <c r="A14" s="10" t="s">
        <v>51</v>
      </c>
      <c r="B14" s="10" t="s">
        <v>16</v>
      </c>
      <c r="C14" s="10" t="s">
        <v>68</v>
      </c>
      <c r="D14" s="10"/>
      <c r="E14" s="7" t="s">
        <v>62</v>
      </c>
      <c r="F14" s="20" t="s">
        <v>69</v>
      </c>
      <c r="G14" s="23"/>
      <c r="H14" s="23"/>
      <c r="I14" s="23"/>
      <c r="J14" s="23"/>
      <c r="K14" s="23"/>
    </row>
    <row r="15" spans="1:11" s="8" customFormat="1" ht="15" customHeight="1">
      <c r="A15" s="10" t="s">
        <v>51</v>
      </c>
      <c r="B15" s="10" t="s">
        <v>70</v>
      </c>
      <c r="C15" s="10"/>
      <c r="D15" s="10"/>
      <c r="E15" s="7" t="s">
        <v>71</v>
      </c>
      <c r="F15" s="20"/>
      <c r="G15" s="23"/>
      <c r="H15" s="23"/>
      <c r="I15" s="23"/>
      <c r="J15" s="23"/>
      <c r="K15" s="23"/>
    </row>
    <row r="16" spans="1:11" s="8" customFormat="1" ht="15" customHeight="1">
      <c r="A16" s="10" t="s">
        <v>51</v>
      </c>
      <c r="B16" s="10" t="s">
        <v>52</v>
      </c>
      <c r="C16" s="10" t="s">
        <v>55</v>
      </c>
      <c r="D16" s="10"/>
      <c r="E16" s="5" t="s">
        <v>72</v>
      </c>
      <c r="F16" s="21" t="s">
        <v>73</v>
      </c>
      <c r="G16" s="23"/>
      <c r="H16" s="23"/>
      <c r="I16" s="23"/>
      <c r="J16" s="23"/>
      <c r="K16" s="23"/>
    </row>
    <row r="17" spans="1:11" s="8" customFormat="1" ht="15" customHeight="1">
      <c r="A17" s="10" t="s">
        <v>51</v>
      </c>
      <c r="B17" s="10" t="s">
        <v>52</v>
      </c>
      <c r="C17" s="10" t="s">
        <v>60</v>
      </c>
      <c r="D17" s="10"/>
      <c r="E17" s="5" t="s">
        <v>72</v>
      </c>
      <c r="F17" s="21" t="s">
        <v>74</v>
      </c>
      <c r="G17" s="23"/>
      <c r="H17" s="23"/>
      <c r="I17" s="23"/>
      <c r="J17" s="26"/>
      <c r="K17" s="26"/>
    </row>
    <row r="18" spans="1:11" s="8" customFormat="1" ht="15" customHeight="1">
      <c r="A18" s="10" t="s">
        <v>51</v>
      </c>
      <c r="B18" s="10" t="s">
        <v>52</v>
      </c>
      <c r="C18" s="10" t="s">
        <v>66</v>
      </c>
      <c r="D18" s="10"/>
      <c r="E18" s="5" t="s">
        <v>72</v>
      </c>
      <c r="F18" s="21" t="s">
        <v>75</v>
      </c>
      <c r="G18" s="23"/>
      <c r="H18" s="23"/>
      <c r="I18" s="23"/>
      <c r="J18" s="23"/>
      <c r="K18" s="23"/>
    </row>
    <row r="19" spans="1:11" s="8" customFormat="1" ht="15" customHeight="1">
      <c r="A19" s="10" t="s">
        <v>51</v>
      </c>
      <c r="B19" s="10" t="s">
        <v>52</v>
      </c>
      <c r="C19" s="10" t="s">
        <v>68</v>
      </c>
      <c r="D19" s="10"/>
      <c r="E19" s="5" t="s">
        <v>72</v>
      </c>
      <c r="F19" s="21" t="s">
        <v>76</v>
      </c>
      <c r="G19" s="23"/>
      <c r="H19" s="23"/>
      <c r="I19" s="23"/>
      <c r="J19" s="23"/>
      <c r="K19" s="23"/>
    </row>
    <row r="20" spans="1:11" s="8" customFormat="1" ht="15" customHeight="1">
      <c r="A20" s="10" t="s">
        <v>51</v>
      </c>
      <c r="B20" s="10" t="s">
        <v>52</v>
      </c>
      <c r="C20" s="10" t="s">
        <v>77</v>
      </c>
      <c r="D20" s="10"/>
      <c r="E20" s="5" t="s">
        <v>72</v>
      </c>
      <c r="F20" s="21" t="s">
        <v>78</v>
      </c>
      <c r="G20" s="23"/>
      <c r="H20" s="23"/>
      <c r="I20" s="23"/>
      <c r="J20" s="26"/>
      <c r="K20" s="26"/>
    </row>
    <row r="21" spans="1:11" s="8" customFormat="1" ht="15" customHeight="1">
      <c r="A21" s="10" t="s">
        <v>51</v>
      </c>
      <c r="B21" s="10" t="s">
        <v>52</v>
      </c>
      <c r="C21" s="10" t="s">
        <v>79</v>
      </c>
      <c r="D21" s="10"/>
      <c r="E21" s="5" t="s">
        <v>72</v>
      </c>
      <c r="F21" s="21" t="s">
        <v>80</v>
      </c>
      <c r="G21" s="23"/>
      <c r="H21" s="23"/>
      <c r="I21" s="23"/>
      <c r="J21" s="26"/>
      <c r="K21" s="26"/>
    </row>
    <row r="22" spans="1:11" s="8" customFormat="1" ht="15" customHeight="1">
      <c r="A22" s="10" t="s">
        <v>51</v>
      </c>
      <c r="B22" s="10" t="s">
        <v>52</v>
      </c>
      <c r="C22" s="10" t="s">
        <v>81</v>
      </c>
      <c r="D22" s="10"/>
      <c r="E22" s="5" t="s">
        <v>72</v>
      </c>
      <c r="F22" s="21" t="s">
        <v>82</v>
      </c>
      <c r="G22" s="23"/>
      <c r="H22" s="23"/>
      <c r="I22" s="23"/>
      <c r="J22" s="23"/>
      <c r="K22" s="23"/>
    </row>
    <row r="23" spans="1:11" s="8" customFormat="1" ht="15" customHeight="1">
      <c r="A23" s="10" t="s">
        <v>51</v>
      </c>
      <c r="B23" s="10" t="s">
        <v>52</v>
      </c>
      <c r="C23" s="10" t="s">
        <v>83</v>
      </c>
      <c r="D23" s="10"/>
      <c r="E23" s="5" t="s">
        <v>72</v>
      </c>
      <c r="F23" s="21" t="s">
        <v>84</v>
      </c>
      <c r="G23" s="23"/>
      <c r="H23" s="23"/>
      <c r="I23" s="23"/>
      <c r="J23" s="26"/>
      <c r="K23" s="26"/>
    </row>
    <row r="24" spans="1:11" s="8" customFormat="1" ht="15" customHeight="1">
      <c r="A24" s="10" t="s">
        <v>51</v>
      </c>
      <c r="B24" s="10" t="s">
        <v>52</v>
      </c>
      <c r="C24" s="10" t="s">
        <v>85</v>
      </c>
      <c r="D24" s="10"/>
      <c r="E24" s="5" t="s">
        <v>72</v>
      </c>
      <c r="F24" s="21" t="s">
        <v>86</v>
      </c>
      <c r="G24" s="23"/>
      <c r="H24" s="23"/>
      <c r="I24" s="23"/>
      <c r="J24" s="23"/>
      <c r="K24" s="23"/>
    </row>
    <row r="25" spans="1:11" s="8" customFormat="1" ht="15" customHeight="1">
      <c r="A25" s="10" t="s">
        <v>51</v>
      </c>
      <c r="B25" s="10" t="s">
        <v>54</v>
      </c>
      <c r="C25" s="10"/>
      <c r="D25" s="10"/>
      <c r="E25" s="5" t="s">
        <v>87</v>
      </c>
      <c r="F25" s="21"/>
      <c r="G25" s="23"/>
      <c r="H25" s="23"/>
      <c r="I25" s="23"/>
      <c r="J25" s="23"/>
      <c r="K25" s="23"/>
    </row>
    <row r="26" spans="1:11" s="8" customFormat="1" ht="15" customHeight="1">
      <c r="A26" s="10" t="s">
        <v>51</v>
      </c>
      <c r="B26" s="10" t="s">
        <v>16</v>
      </c>
      <c r="C26" s="10"/>
      <c r="D26" s="10"/>
      <c r="E26" s="5" t="s">
        <v>88</v>
      </c>
      <c r="F26" s="21"/>
      <c r="G26" s="23"/>
      <c r="H26" s="23"/>
      <c r="I26" s="23"/>
      <c r="J26" s="23"/>
      <c r="K26" s="23"/>
    </row>
    <row r="27" spans="1:11" s="8" customFormat="1" ht="15" customHeight="1">
      <c r="A27" s="10" t="s">
        <v>51</v>
      </c>
      <c r="B27" s="10" t="s">
        <v>70</v>
      </c>
      <c r="C27" s="10"/>
      <c r="D27" s="10" t="s">
        <v>61</v>
      </c>
      <c r="E27" s="5" t="s">
        <v>89</v>
      </c>
      <c r="F27" s="21" t="s">
        <v>90</v>
      </c>
      <c r="G27" s="23"/>
      <c r="H27" s="23"/>
      <c r="I27" s="23"/>
      <c r="J27" s="23"/>
      <c r="K27" s="23"/>
    </row>
    <row r="28" spans="1:11" s="8" customFormat="1" ht="15" customHeight="1">
      <c r="A28" s="10" t="s">
        <v>51</v>
      </c>
      <c r="B28" s="10" t="s">
        <v>70</v>
      </c>
      <c r="C28" s="10"/>
      <c r="D28" s="10" t="s">
        <v>64</v>
      </c>
      <c r="E28" s="5" t="s">
        <v>89</v>
      </c>
      <c r="F28" s="21" t="s">
        <v>91</v>
      </c>
      <c r="G28" s="23"/>
      <c r="H28" s="23"/>
      <c r="I28" s="23"/>
      <c r="J28" s="23"/>
      <c r="K28" s="23"/>
    </row>
    <row r="29" spans="1:11" s="8" customFormat="1" ht="15" customHeight="1">
      <c r="A29" s="10" t="s">
        <v>51</v>
      </c>
      <c r="B29" s="10" t="s">
        <v>92</v>
      </c>
      <c r="C29" s="10"/>
      <c r="D29" s="10"/>
      <c r="E29" s="5" t="s">
        <v>71</v>
      </c>
      <c r="F29" s="5"/>
      <c r="G29" s="23"/>
      <c r="H29" s="23"/>
      <c r="I29" s="23"/>
      <c r="J29" s="23"/>
      <c r="K29" s="23"/>
    </row>
    <row r="30" spans="1:11" s="8" customFormat="1" ht="15" customHeight="1">
      <c r="A30" s="36"/>
      <c r="B30" s="37"/>
      <c r="C30" s="37"/>
      <c r="D30" s="37"/>
      <c r="E30" s="38"/>
      <c r="F30" s="39" t="s">
        <v>93</v>
      </c>
      <c r="G30" s="24">
        <f>SUM(G3:G15)</f>
        <v>0</v>
      </c>
      <c r="H30" s="24">
        <f>SUM(H3:H15)</f>
        <v>0</v>
      </c>
      <c r="I30" s="24">
        <f>SUM(I3:I15)</f>
        <v>0</v>
      </c>
      <c r="J30" s="24">
        <f>SUM(J3:J15)</f>
        <v>0</v>
      </c>
      <c r="K30" s="24">
        <f>SUM(K3:K15)</f>
        <v>0</v>
      </c>
    </row>
    <row r="31" spans="1:11" s="8" customFormat="1" ht="15" customHeight="1">
      <c r="A31" s="37"/>
      <c r="B31" s="37"/>
      <c r="C31" s="37"/>
      <c r="D31" s="37"/>
      <c r="E31" s="38"/>
      <c r="F31" s="39" t="s">
        <v>94</v>
      </c>
      <c r="G31" s="25">
        <f>SUM(G16:G29)</f>
        <v>0</v>
      </c>
      <c r="H31" s="25">
        <f>SUM(H16:H29)</f>
        <v>0</v>
      </c>
      <c r="I31" s="25">
        <f>SUM(I16:I29)</f>
        <v>0</v>
      </c>
      <c r="J31" s="25">
        <f>SUM(J16:J29)</f>
        <v>0</v>
      </c>
      <c r="K31" s="25">
        <f>SUM(K16:K29)</f>
        <v>0</v>
      </c>
    </row>
    <row r="32" spans="1:11" s="8" customFormat="1" ht="15" customHeight="1">
      <c r="A32" s="37"/>
      <c r="B32" s="37"/>
      <c r="C32" s="37"/>
      <c r="D32" s="37"/>
      <c r="E32" s="38"/>
      <c r="F32" s="39" t="s">
        <v>191</v>
      </c>
      <c r="G32" s="23">
        <f>+G30-G31</f>
        <v>0</v>
      </c>
      <c r="H32" s="23">
        <f t="shared" ref="H32:K32" si="0">+H30-H31</f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</row>
    <row r="33" spans="1:12" s="18" customFormat="1" ht="15" customHeight="1">
      <c r="A33" s="37"/>
      <c r="B33" s="37"/>
      <c r="C33" s="37"/>
      <c r="D33" s="37"/>
      <c r="E33" s="38"/>
      <c r="F33" s="40"/>
      <c r="G33" s="41"/>
      <c r="H33" s="41"/>
      <c r="I33" s="41"/>
      <c r="J33" s="41"/>
      <c r="K33" s="41"/>
    </row>
    <row r="34" spans="1:12" s="12" customFormat="1" ht="15" customHeight="1">
      <c r="A34" s="65" t="s">
        <v>12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2" s="13" customFormat="1" ht="15" customHeight="1" thickBot="1">
      <c r="A35" s="42"/>
      <c r="B35" s="42"/>
      <c r="C35" s="42"/>
      <c r="D35" s="42"/>
      <c r="E35" s="43"/>
      <c r="F35" s="43"/>
      <c r="G35" s="22">
        <f>+G2</f>
        <v>2007</v>
      </c>
      <c r="H35" s="22">
        <f>+H2</f>
        <v>2008</v>
      </c>
      <c r="I35" s="22">
        <f>+I2</f>
        <v>2009</v>
      </c>
      <c r="J35" s="22">
        <f>+J2</f>
        <v>2010</v>
      </c>
      <c r="K35" s="22">
        <f>+K2</f>
        <v>2011</v>
      </c>
    </row>
    <row r="36" spans="1:12" s="8" customFormat="1" ht="15" customHeight="1">
      <c r="A36" s="9" t="s">
        <v>95</v>
      </c>
      <c r="B36" s="9" t="s">
        <v>52</v>
      </c>
      <c r="C36" s="9">
        <v>1</v>
      </c>
      <c r="D36" s="9"/>
      <c r="E36" s="6"/>
      <c r="F36" s="19" t="s">
        <v>96</v>
      </c>
      <c r="G36" s="23"/>
      <c r="H36" s="23"/>
      <c r="I36" s="23"/>
      <c r="J36" s="23"/>
      <c r="K36" s="23"/>
      <c r="L36" s="12"/>
    </row>
    <row r="37" spans="1:12" s="8" customFormat="1" ht="15" customHeight="1">
      <c r="A37" s="10" t="s">
        <v>95</v>
      </c>
      <c r="B37" s="10" t="s">
        <v>52</v>
      </c>
      <c r="C37" s="10">
        <v>2</v>
      </c>
      <c r="D37" s="10"/>
      <c r="E37" s="7"/>
      <c r="F37" s="20" t="s">
        <v>189</v>
      </c>
      <c r="G37" s="23"/>
      <c r="H37" s="23"/>
      <c r="I37" s="23"/>
      <c r="J37" s="23"/>
      <c r="K37" s="23"/>
      <c r="L37" s="12"/>
    </row>
    <row r="38" spans="1:12" s="8" customFormat="1" ht="15" customHeight="1">
      <c r="A38" s="10" t="s">
        <v>95</v>
      </c>
      <c r="B38" s="10" t="s">
        <v>52</v>
      </c>
      <c r="C38" s="10">
        <v>3</v>
      </c>
      <c r="D38" s="10"/>
      <c r="E38" s="7"/>
      <c r="F38" s="20" t="s">
        <v>97</v>
      </c>
      <c r="G38" s="23"/>
      <c r="H38" s="23"/>
      <c r="I38" s="23"/>
      <c r="J38" s="23"/>
      <c r="K38" s="23"/>
      <c r="L38" s="12"/>
    </row>
    <row r="39" spans="1:12" s="8" customFormat="1" ht="15" customHeight="1">
      <c r="A39" s="10" t="s">
        <v>95</v>
      </c>
      <c r="B39" s="10" t="s">
        <v>52</v>
      </c>
      <c r="C39" s="10">
        <v>4</v>
      </c>
      <c r="D39" s="10"/>
      <c r="E39" s="7"/>
      <c r="F39" s="20" t="s">
        <v>98</v>
      </c>
      <c r="G39" s="23"/>
      <c r="H39" s="23"/>
      <c r="I39" s="23"/>
      <c r="J39" s="23"/>
      <c r="K39" s="23"/>
      <c r="L39" s="12"/>
    </row>
    <row r="40" spans="1:12" s="8" customFormat="1" ht="15" customHeight="1">
      <c r="A40" s="10" t="s">
        <v>95</v>
      </c>
      <c r="B40" s="10" t="s">
        <v>52</v>
      </c>
      <c r="C40" s="10">
        <v>5</v>
      </c>
      <c r="D40" s="10"/>
      <c r="E40" s="7"/>
      <c r="F40" s="20" t="s">
        <v>99</v>
      </c>
      <c r="G40" s="23"/>
      <c r="H40" s="23"/>
      <c r="I40" s="23"/>
      <c r="J40" s="23"/>
      <c r="K40" s="23"/>
      <c r="L40" s="12"/>
    </row>
    <row r="41" spans="1:12" s="8" customFormat="1" ht="15" customHeight="1">
      <c r="A41" s="10" t="s">
        <v>95</v>
      </c>
      <c r="B41" s="10" t="s">
        <v>54</v>
      </c>
      <c r="C41" s="10">
        <v>6</v>
      </c>
      <c r="D41" s="10"/>
      <c r="E41" s="5"/>
      <c r="F41" s="21" t="s">
        <v>100</v>
      </c>
      <c r="G41" s="23"/>
      <c r="H41" s="23"/>
      <c r="I41" s="23"/>
      <c r="J41" s="23"/>
      <c r="K41" s="23"/>
      <c r="L41" s="12"/>
    </row>
    <row r="42" spans="1:12" s="8" customFormat="1" ht="15" customHeight="1">
      <c r="A42" s="10" t="s">
        <v>95</v>
      </c>
      <c r="B42" s="10" t="s">
        <v>54</v>
      </c>
      <c r="C42" s="10">
        <v>7</v>
      </c>
      <c r="D42" s="10"/>
      <c r="E42" s="5"/>
      <c r="F42" s="21" t="s">
        <v>101</v>
      </c>
      <c r="G42" s="23"/>
      <c r="H42" s="23"/>
      <c r="I42" s="23"/>
      <c r="J42" s="23"/>
      <c r="K42" s="23"/>
      <c r="L42" s="12"/>
    </row>
    <row r="43" spans="1:12" s="8" customFormat="1" ht="15" customHeight="1">
      <c r="A43" s="10" t="s">
        <v>95</v>
      </c>
      <c r="B43" s="10" t="s">
        <v>54</v>
      </c>
      <c r="C43" s="10">
        <v>8</v>
      </c>
      <c r="D43" s="10"/>
      <c r="E43" s="5"/>
      <c r="F43" s="21" t="s">
        <v>102</v>
      </c>
      <c r="G43" s="23"/>
      <c r="H43" s="23"/>
      <c r="I43" s="23"/>
      <c r="J43" s="23"/>
      <c r="K43" s="23"/>
      <c r="L43" s="12"/>
    </row>
    <row r="44" spans="1:12" s="8" customFormat="1" ht="15" customHeight="1">
      <c r="A44" s="10" t="s">
        <v>95</v>
      </c>
      <c r="B44" s="10" t="s">
        <v>54</v>
      </c>
      <c r="C44" s="10">
        <v>9</v>
      </c>
      <c r="D44" s="10" t="s">
        <v>52</v>
      </c>
      <c r="E44" s="5" t="s">
        <v>103</v>
      </c>
      <c r="F44" s="21" t="s">
        <v>104</v>
      </c>
      <c r="G44" s="23"/>
      <c r="H44" s="23"/>
      <c r="I44" s="23"/>
      <c r="J44" s="23"/>
      <c r="K44" s="23"/>
      <c r="L44" s="12"/>
    </row>
    <row r="45" spans="1:12" s="8" customFormat="1" ht="15" customHeight="1">
      <c r="A45" s="10" t="s">
        <v>95</v>
      </c>
      <c r="B45" s="10" t="s">
        <v>54</v>
      </c>
      <c r="C45" s="10">
        <v>9</v>
      </c>
      <c r="D45" s="10" t="s">
        <v>54</v>
      </c>
      <c r="E45" s="5"/>
      <c r="F45" s="21" t="s">
        <v>105</v>
      </c>
      <c r="G45" s="23"/>
      <c r="H45" s="23"/>
      <c r="I45" s="23"/>
      <c r="J45" s="23"/>
      <c r="K45" s="23"/>
      <c r="L45" s="12"/>
    </row>
    <row r="46" spans="1:12" s="8" customFormat="1" ht="15" customHeight="1">
      <c r="A46" s="10" t="s">
        <v>95</v>
      </c>
      <c r="B46" s="10" t="s">
        <v>54</v>
      </c>
      <c r="C46" s="10">
        <v>9</v>
      </c>
      <c r="D46" s="10" t="s">
        <v>16</v>
      </c>
      <c r="E46" s="5"/>
      <c r="F46" s="21" t="s">
        <v>106</v>
      </c>
      <c r="G46" s="23"/>
      <c r="H46" s="23"/>
      <c r="I46" s="23"/>
      <c r="J46" s="23"/>
      <c r="K46" s="23"/>
      <c r="L46" s="12"/>
    </row>
    <row r="47" spans="1:12" s="8" customFormat="1" ht="15" customHeight="1">
      <c r="A47" s="10" t="s">
        <v>95</v>
      </c>
      <c r="B47" s="10" t="s">
        <v>54</v>
      </c>
      <c r="C47" s="10">
        <v>9</v>
      </c>
      <c r="D47" s="10" t="s">
        <v>70</v>
      </c>
      <c r="E47" s="5"/>
      <c r="F47" s="21" t="s">
        <v>107</v>
      </c>
      <c r="G47" s="23"/>
      <c r="H47" s="23"/>
      <c r="I47" s="23"/>
      <c r="J47" s="23"/>
      <c r="K47" s="23"/>
      <c r="L47" s="12"/>
    </row>
    <row r="48" spans="1:12" s="8" customFormat="1" ht="15" customHeight="1">
      <c r="A48" s="10" t="s">
        <v>95</v>
      </c>
      <c r="B48" s="10" t="s">
        <v>54</v>
      </c>
      <c r="C48" s="10">
        <v>9</v>
      </c>
      <c r="D48" s="10" t="s">
        <v>92</v>
      </c>
      <c r="E48" s="5"/>
      <c r="F48" s="21" t="s">
        <v>108</v>
      </c>
      <c r="G48" s="23"/>
      <c r="H48" s="23"/>
      <c r="I48" s="23"/>
      <c r="J48" s="23"/>
      <c r="K48" s="23"/>
      <c r="L48" s="12"/>
    </row>
    <row r="49" spans="1:12" s="8" customFormat="1" ht="15" customHeight="1">
      <c r="A49" s="10" t="s">
        <v>95</v>
      </c>
      <c r="B49" s="10" t="s">
        <v>54</v>
      </c>
      <c r="C49" s="10">
        <v>10</v>
      </c>
      <c r="D49" s="10" t="s">
        <v>52</v>
      </c>
      <c r="E49" s="5" t="s">
        <v>109</v>
      </c>
      <c r="F49" s="21" t="s">
        <v>110</v>
      </c>
      <c r="G49" s="23"/>
      <c r="H49" s="23"/>
      <c r="I49" s="23"/>
      <c r="J49" s="23"/>
      <c r="K49" s="23"/>
      <c r="L49" s="12"/>
    </row>
    <row r="50" spans="1:12" s="8" customFormat="1" ht="15" customHeight="1">
      <c r="A50" s="10" t="s">
        <v>95</v>
      </c>
      <c r="B50" s="10" t="s">
        <v>54</v>
      </c>
      <c r="C50" s="10">
        <v>10</v>
      </c>
      <c r="D50" s="10" t="s">
        <v>54</v>
      </c>
      <c r="E50" s="5"/>
      <c r="F50" s="21" t="s">
        <v>111</v>
      </c>
      <c r="G50" s="23"/>
      <c r="H50" s="23"/>
      <c r="I50" s="23"/>
      <c r="J50" s="23"/>
      <c r="K50" s="23"/>
      <c r="L50" s="12"/>
    </row>
    <row r="51" spans="1:12" s="8" customFormat="1" ht="15" customHeight="1">
      <c r="A51" s="10" t="s">
        <v>95</v>
      </c>
      <c r="B51" s="10" t="s">
        <v>54</v>
      </c>
      <c r="C51" s="10">
        <v>10</v>
      </c>
      <c r="D51" s="10" t="s">
        <v>16</v>
      </c>
      <c r="E51" s="5"/>
      <c r="F51" s="21" t="s">
        <v>112</v>
      </c>
      <c r="G51" s="23"/>
      <c r="H51" s="23"/>
      <c r="I51" s="23"/>
      <c r="J51" s="23"/>
      <c r="K51" s="23"/>
      <c r="L51" s="12"/>
    </row>
    <row r="52" spans="1:12" s="8" customFormat="1" ht="15" customHeight="1">
      <c r="A52" s="10" t="s">
        <v>95</v>
      </c>
      <c r="B52" s="10" t="s">
        <v>54</v>
      </c>
      <c r="C52" s="10">
        <v>10</v>
      </c>
      <c r="D52" s="10" t="s">
        <v>70</v>
      </c>
      <c r="E52" s="5"/>
      <c r="F52" s="21" t="s">
        <v>113</v>
      </c>
      <c r="G52" s="23"/>
      <c r="H52" s="23"/>
      <c r="I52" s="23"/>
      <c r="J52" s="23"/>
      <c r="K52" s="23"/>
      <c r="L52" s="12"/>
    </row>
    <row r="53" spans="1:12" s="8" customFormat="1" ht="15" customHeight="1">
      <c r="A53" s="10" t="s">
        <v>95</v>
      </c>
      <c r="B53" s="10" t="s">
        <v>54</v>
      </c>
      <c r="C53" s="10">
        <v>11</v>
      </c>
      <c r="D53" s="10"/>
      <c r="E53" s="5" t="s">
        <v>114</v>
      </c>
      <c r="F53" s="21"/>
      <c r="G53" s="23"/>
      <c r="H53" s="23"/>
      <c r="I53" s="23"/>
      <c r="J53" s="23"/>
      <c r="K53" s="23"/>
      <c r="L53" s="12"/>
    </row>
    <row r="54" spans="1:12" s="8" customFormat="1" ht="15" customHeight="1">
      <c r="A54" s="10" t="s">
        <v>95</v>
      </c>
      <c r="B54" s="10" t="s">
        <v>54</v>
      </c>
      <c r="C54" s="10">
        <v>12</v>
      </c>
      <c r="D54" s="10"/>
      <c r="E54" s="5" t="s">
        <v>115</v>
      </c>
      <c r="F54" s="21"/>
      <c r="G54" s="23"/>
      <c r="H54" s="23"/>
      <c r="I54" s="23"/>
      <c r="J54" s="23"/>
      <c r="K54" s="23"/>
      <c r="L54" s="12"/>
    </row>
    <row r="55" spans="1:12" s="8" customFormat="1" ht="15" customHeight="1">
      <c r="A55" s="10" t="s">
        <v>95</v>
      </c>
      <c r="B55" s="10" t="s">
        <v>54</v>
      </c>
      <c r="C55" s="10">
        <v>13</v>
      </c>
      <c r="D55" s="10"/>
      <c r="E55" s="5" t="s">
        <v>116</v>
      </c>
      <c r="F55" s="21"/>
      <c r="G55" s="23"/>
      <c r="H55" s="23"/>
      <c r="I55" s="23"/>
      <c r="J55" s="23"/>
      <c r="K55" s="23"/>
      <c r="L55" s="12"/>
    </row>
    <row r="56" spans="1:12" s="8" customFormat="1" ht="15" customHeight="1">
      <c r="A56" s="10" t="s">
        <v>95</v>
      </c>
      <c r="B56" s="10" t="s">
        <v>54</v>
      </c>
      <c r="C56" s="10">
        <v>14</v>
      </c>
      <c r="D56" s="10"/>
      <c r="E56" s="5" t="s">
        <v>117</v>
      </c>
      <c r="F56" s="21"/>
      <c r="G56" s="23"/>
      <c r="H56" s="23"/>
      <c r="I56" s="23"/>
      <c r="J56" s="23"/>
      <c r="K56" s="23"/>
      <c r="L56" s="12"/>
    </row>
    <row r="57" spans="1:12" s="8" customFormat="1" ht="15" customHeight="1">
      <c r="A57" s="10" t="s">
        <v>95</v>
      </c>
      <c r="B57" s="10" t="s">
        <v>16</v>
      </c>
      <c r="C57" s="10">
        <v>15</v>
      </c>
      <c r="D57" s="10"/>
      <c r="E57" s="7" t="s">
        <v>118</v>
      </c>
      <c r="F57" s="20"/>
      <c r="G57" s="23"/>
      <c r="H57" s="23"/>
      <c r="I57" s="23"/>
      <c r="J57" s="23"/>
      <c r="K57" s="23"/>
      <c r="L57" s="12"/>
    </row>
    <row r="58" spans="1:12" s="8" customFormat="1" ht="15" customHeight="1">
      <c r="A58" s="10" t="s">
        <v>95</v>
      </c>
      <c r="B58" s="10" t="s">
        <v>16</v>
      </c>
      <c r="C58" s="10">
        <v>16</v>
      </c>
      <c r="D58" s="10"/>
      <c r="E58" s="7" t="s">
        <v>119</v>
      </c>
      <c r="F58" s="20"/>
      <c r="G58" s="23"/>
      <c r="H58" s="23"/>
      <c r="I58" s="23"/>
      <c r="J58" s="23"/>
      <c r="K58" s="23"/>
      <c r="L58" s="12"/>
    </row>
    <row r="59" spans="1:12" s="8" customFormat="1" ht="15" customHeight="1">
      <c r="A59" s="10" t="s">
        <v>95</v>
      </c>
      <c r="B59" s="10" t="s">
        <v>16</v>
      </c>
      <c r="C59" s="10">
        <v>17</v>
      </c>
      <c r="D59" s="10"/>
      <c r="E59" s="5" t="s">
        <v>120</v>
      </c>
      <c r="F59" s="21"/>
      <c r="G59" s="23"/>
      <c r="H59" s="23"/>
      <c r="I59" s="23"/>
      <c r="J59" s="23"/>
      <c r="K59" s="23"/>
      <c r="L59" s="12"/>
    </row>
    <row r="60" spans="1:12" s="8" customFormat="1" ht="15" customHeight="1">
      <c r="A60" s="10" t="s">
        <v>95</v>
      </c>
      <c r="B60" s="10" t="s">
        <v>70</v>
      </c>
      <c r="C60" s="10">
        <v>18</v>
      </c>
      <c r="D60" s="10"/>
      <c r="E60" s="7" t="s">
        <v>121</v>
      </c>
      <c r="F60" s="20"/>
      <c r="G60" s="23"/>
      <c r="H60" s="23"/>
      <c r="I60" s="23"/>
      <c r="J60" s="27"/>
      <c r="K60" s="27"/>
      <c r="L60" s="12"/>
    </row>
    <row r="61" spans="1:12" s="8" customFormat="1" ht="15" customHeight="1">
      <c r="A61" s="10" t="s">
        <v>95</v>
      </c>
      <c r="B61" s="10" t="s">
        <v>70</v>
      </c>
      <c r="C61" s="10">
        <v>19</v>
      </c>
      <c r="D61" s="10"/>
      <c r="E61" s="5" t="s">
        <v>122</v>
      </c>
      <c r="F61" s="21"/>
      <c r="G61" s="23"/>
      <c r="H61" s="23"/>
      <c r="I61" s="23"/>
      <c r="J61" s="27"/>
      <c r="K61" s="27"/>
      <c r="L61" s="12"/>
    </row>
    <row r="62" spans="1:12" s="8" customFormat="1" ht="15" customHeight="1">
      <c r="A62" s="10" t="s">
        <v>95</v>
      </c>
      <c r="B62" s="10" t="s">
        <v>92</v>
      </c>
      <c r="C62" s="10">
        <v>20</v>
      </c>
      <c r="D62" s="10"/>
      <c r="E62" s="7" t="s">
        <v>123</v>
      </c>
      <c r="F62" s="20"/>
      <c r="G62" s="23"/>
      <c r="H62" s="23"/>
      <c r="I62" s="23"/>
      <c r="J62" s="23"/>
      <c r="K62" s="23"/>
      <c r="L62" s="12"/>
    </row>
    <row r="63" spans="1:12" s="8" customFormat="1" ht="15" customHeight="1">
      <c r="A63" s="10" t="s">
        <v>95</v>
      </c>
      <c r="B63" s="10" t="s">
        <v>92</v>
      </c>
      <c r="C63" s="10">
        <v>21</v>
      </c>
      <c r="D63" s="10"/>
      <c r="E63" s="5" t="s">
        <v>124</v>
      </c>
      <c r="F63" s="21"/>
      <c r="G63" s="23"/>
      <c r="H63" s="23"/>
      <c r="I63" s="23"/>
      <c r="J63" s="23"/>
      <c r="K63" s="23"/>
      <c r="L63" s="12"/>
    </row>
    <row r="64" spans="1:12" s="8" customFormat="1" ht="15" customHeight="1">
      <c r="A64" s="10" t="s">
        <v>95</v>
      </c>
      <c r="B64" s="10" t="s">
        <v>92</v>
      </c>
      <c r="C64" s="10">
        <v>22</v>
      </c>
      <c r="D64" s="10"/>
      <c r="E64" s="5" t="s">
        <v>125</v>
      </c>
      <c r="F64" s="21"/>
      <c r="G64" s="23"/>
      <c r="H64" s="23"/>
      <c r="I64" s="23"/>
      <c r="J64" s="23"/>
      <c r="K64" s="23"/>
      <c r="L64" s="12"/>
    </row>
    <row r="65" spans="1:12" s="8" customFormat="1" ht="15" customHeight="1">
      <c r="A65" s="37"/>
      <c r="B65" s="37"/>
      <c r="C65" s="37"/>
      <c r="D65" s="37"/>
      <c r="E65" s="38"/>
      <c r="F65" s="39" t="s">
        <v>126</v>
      </c>
      <c r="G65" s="24">
        <f>SUM(G36:G40)</f>
        <v>0</v>
      </c>
      <c r="H65" s="24">
        <f>SUM(H36:H40)</f>
        <v>0</v>
      </c>
      <c r="I65" s="24">
        <f>SUM(I36:I40)</f>
        <v>0</v>
      </c>
      <c r="J65" s="24">
        <f>SUM(J36:J40)</f>
        <v>0</v>
      </c>
      <c r="K65" s="24">
        <f>SUM(K36:K40)</f>
        <v>0</v>
      </c>
      <c r="L65" s="12"/>
    </row>
    <row r="66" spans="1:12" s="8" customFormat="1" ht="15" customHeight="1">
      <c r="A66" s="37"/>
      <c r="B66" s="37"/>
      <c r="C66" s="37"/>
      <c r="D66" s="37"/>
      <c r="E66" s="38"/>
      <c r="F66" s="39" t="s">
        <v>127</v>
      </c>
      <c r="G66" s="25">
        <f>+G41+G42+G43+G44+G45+G46+G47+G48+G49+G50+G51+G52+G53+G54+G55+G56-G57-G58+G59-G60+G61-G62+G63+G64</f>
        <v>0</v>
      </c>
      <c r="H66" s="25">
        <f>+H41+H42+H43+H44+H45+H46+H47+H48+H49+H50+H51+H52+H53+H54+H55+H56-H57-H58+H59-H60+H61-H62+H63+H64</f>
        <v>0</v>
      </c>
      <c r="I66" s="25">
        <f>+I41+I42+I43+I44+I45+I46+I47+I48+I49+I50+I51+I52+I53+I54+I55+I56-I57-I58+I59-I60+I61-I62+I63+I64</f>
        <v>0</v>
      </c>
      <c r="J66" s="25">
        <f>+J41+J42+J43+J44+J45+J46+J47+J48+J49+J50+J51+J52+J53+J54+J55+J56-J57-J58+J59-J60+J61-J62+J63+J64</f>
        <v>0</v>
      </c>
      <c r="K66" s="25">
        <f>+K41+K42+K43+K44+K45+K46+K47+K48+K49+K50+K51+K52+K53+K54+K55+K56-K57-K58+K59-K60+K61-K62+K63+K64</f>
        <v>0</v>
      </c>
      <c r="L66" s="12"/>
    </row>
    <row r="67" spans="1:12" s="8" customFormat="1" ht="15" customHeight="1">
      <c r="A67" s="37"/>
      <c r="B67" s="37"/>
      <c r="C67" s="37"/>
      <c r="D67" s="37"/>
      <c r="E67" s="38"/>
      <c r="F67" s="39" t="s">
        <v>128</v>
      </c>
      <c r="G67" s="28">
        <f>+G65-G66</f>
        <v>0</v>
      </c>
      <c r="H67" s="28">
        <f>+H65-H66</f>
        <v>0</v>
      </c>
      <c r="I67" s="28">
        <f>+I65-I66</f>
        <v>0</v>
      </c>
      <c r="J67" s="28">
        <f>+J65-J66</f>
        <v>0</v>
      </c>
      <c r="K67" s="28">
        <f>+K65-K66</f>
        <v>0</v>
      </c>
      <c r="L67" s="12"/>
    </row>
    <row r="68" spans="1:12" s="8" customFormat="1" ht="15" customHeight="1">
      <c r="A68" s="37"/>
      <c r="B68" s="37"/>
      <c r="C68" s="37"/>
      <c r="D68" s="37"/>
      <c r="E68" s="38"/>
      <c r="F68" s="39" t="s">
        <v>192</v>
      </c>
      <c r="G68" s="23">
        <f>+G67-G24</f>
        <v>0</v>
      </c>
      <c r="H68" s="23">
        <f>+H67-H24</f>
        <v>0</v>
      </c>
      <c r="I68" s="23">
        <f>+I67-I24</f>
        <v>0</v>
      </c>
      <c r="J68" s="23">
        <f>+J67-J24</f>
        <v>0</v>
      </c>
      <c r="K68" s="23">
        <f>+K67-K24</f>
        <v>0</v>
      </c>
      <c r="L68" s="12"/>
    </row>
  </sheetData>
  <sheetProtection password="F37A" sheet="1" objects="1" scenarios="1" selectLockedCells="1"/>
  <mergeCells count="2">
    <mergeCell ref="A1:K1"/>
    <mergeCell ref="A34:K34"/>
  </mergeCells>
  <phoneticPr fontId="3" type="noConversion"/>
  <conditionalFormatting sqref="G32:K32">
    <cfRule type="cellIs" dxfId="6" priority="8" stopIfTrue="1" operator="equal">
      <formula>0</formula>
    </cfRule>
    <cfRule type="cellIs" dxfId="5" priority="9" stopIfTrue="1" operator="notEqual">
      <formula>0</formula>
    </cfRule>
  </conditionalFormatting>
  <conditionalFormatting sqref="G68:K68">
    <cfRule type="cellIs" dxfId="4" priority="4" stopIfTrue="1" operator="equal">
      <formula>0</formula>
    </cfRule>
    <cfRule type="cellIs" dxfId="3" priority="5" stopIfTrue="1" operator="notEqual">
      <formula>0</formula>
    </cfRule>
  </conditionalFormatting>
  <conditionalFormatting sqref="G67:K67">
    <cfRule type="cellIs" dxfId="2" priority="1" stopIfTrue="1" operator="equal">
      <formula>0</formula>
    </cfRule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pageMargins left="0.75" right="0.75" top="1" bottom="1" header="0.5" footer="0.5"/>
  <pageSetup paperSize="9" scale="63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Sintetico&amp;Indicatori</vt:lpstr>
      <vt:lpstr>RiclassificazioneIntermedia</vt:lpstr>
      <vt:lpstr>Istruzioni</vt:lpstr>
      <vt:lpstr>BilanciCEE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2012-03-14T07:10:38Z</cp:lastPrinted>
  <dcterms:created xsi:type="dcterms:W3CDTF">2005-06-08T20:20:44Z</dcterms:created>
  <dcterms:modified xsi:type="dcterms:W3CDTF">2012-09-27T12:20:30Z</dcterms:modified>
</cp:coreProperties>
</file>